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JUNIO 2023\"/>
    </mc:Choice>
  </mc:AlternateContent>
  <xr:revisionPtr revIDLastSave="0" documentId="13_ncr:1_{7A14C928-940E-4A97-82C1-CF208A7F2B09}" xr6:coauthVersionLast="47" xr6:coauthVersionMax="47" xr10:uidLastSave="{00000000-0000-0000-0000-000000000000}"/>
  <bookViews>
    <workbookView xWindow="-120" yWindow="-120" windowWidth="29040" windowHeight="15840" xr2:uid="{83C41320-2056-48DF-BE4D-89B605CFDE2E}"/>
  </bookViews>
  <sheets>
    <sheet name="Estado 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5" i="1"/>
  <c r="D25" i="1"/>
  <c r="H25" i="1" s="1"/>
  <c r="H22" i="1"/>
  <c r="D21" i="1"/>
  <c r="H21" i="1" s="1"/>
  <c r="H20" i="1"/>
  <c r="G20" i="1"/>
  <c r="D19" i="1"/>
  <c r="H19" i="1" s="1"/>
  <c r="D18" i="1"/>
  <c r="H18" i="1" s="1"/>
  <c r="D17" i="1"/>
  <c r="G17" i="1" s="1"/>
  <c r="F16" i="1"/>
  <c r="H14" i="1"/>
  <c r="G14" i="1"/>
  <c r="D13" i="1"/>
  <c r="H13" i="1" s="1"/>
  <c r="F12" i="1"/>
  <c r="F29" i="1" s="1"/>
  <c r="G13" i="1" l="1"/>
  <c r="D12" i="1"/>
  <c r="H12" i="1" s="1"/>
  <c r="H17" i="1"/>
  <c r="G19" i="1"/>
  <c r="D16" i="1"/>
  <c r="G18" i="1"/>
  <c r="G21" i="1"/>
  <c r="G12" i="1" l="1"/>
  <c r="H16" i="1"/>
  <c r="G16" i="1"/>
  <c r="D29" i="1"/>
</calcChain>
</file>

<file path=xl/sharedStrings.xml><?xml version="1.0" encoding="utf-8"?>
<sst xmlns="http://schemas.openxmlformats.org/spreadsheetml/2006/main" count="31" uniqueCount="30">
  <si>
    <t xml:space="preserve">   Al 30 de Junio del 2023</t>
  </si>
  <si>
    <t xml:space="preserve">                        Presupuesto Sobre Base de Efectivo</t>
  </si>
  <si>
    <t>Presupuesto</t>
  </si>
  <si>
    <t>% de</t>
  </si>
  <si>
    <t>Concepto</t>
  </si>
  <si>
    <t>Reformado</t>
  </si>
  <si>
    <t>Ejecutado</t>
  </si>
  <si>
    <t>Ejecucion</t>
  </si>
  <si>
    <t>Variacion</t>
  </si>
  <si>
    <t>(A)</t>
  </si>
  <si>
    <t>(B)</t>
  </si>
  <si>
    <t>(C=B/A)</t>
  </si>
  <si>
    <t>(D=A-B)</t>
  </si>
  <si>
    <t>Ingresos Totales</t>
  </si>
  <si>
    <t>Transferencias y donaciones</t>
  </si>
  <si>
    <t>Ingresos por Contraprestacion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</si>
  <si>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</si>
  <si>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</si>
  <si>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</si>
  <si>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</si>
  <si>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</si>
  <si>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</si>
  <si>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Obras</t>
  </si>
  <si>
    <t>Aplicaciones Financieras</t>
  </si>
  <si>
    <t>Disminución de pasivos</t>
  </si>
  <si>
    <t>Resultado Financiero</t>
  </si>
  <si>
    <t>Las notas  7 a 25 son parte integral de los Estados Financieros.</t>
  </si>
  <si>
    <t>Estado de Comparacion de Importes Presupuestado y Realizados</t>
  </si>
  <si>
    <t>INSTITUTO DEL TABACO DE LA REPUBLICA DOMINICANA</t>
  </si>
  <si>
    <t>Clasificación de Ingresos y Gastos por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</si>
</sst>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Times New Roman1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8" xfId="0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0" xfId="0" applyFont="1"/>
    <xf numFmtId="0" fontId="4" fillId="0" borderId="10" xfId="0" applyFont="1" applyBorder="1"/>
    <xf numFmtId="0" fontId="5" fillId="0" borderId="0" xfId="0" applyFont="1"/>
    <xf numFmtId="4" fontId="4" fillId="0" borderId="10" xfId="0" applyNumberFormat="1" applyFont="1" applyBorder="1"/>
    <xf numFmtId="4" fontId="4" fillId="0" borderId="0" xfId="0" applyNumberFormat="1" applyFont="1"/>
    <xf numFmtId="9" fontId="6" fillId="0" borderId="5" xfId="0" applyNumberFormat="1" applyFont="1" applyBorder="1" applyAlignment="1">
      <alignment horizontal="right"/>
    </xf>
    <xf numFmtId="4" fontId="0" fillId="0" borderId="10" xfId="0" applyNumberFormat="1" applyBorder="1"/>
    <xf numFmtId="0" fontId="7" fillId="0" borderId="5" xfId="0" applyFont="1" applyBorder="1"/>
    <xf numFmtId="4" fontId="0" fillId="0" borderId="4" xfId="0" applyNumberFormat="1" applyBorder="1"/>
    <xf numFmtId="9" fontId="8" fillId="0" borderId="0" xfId="0" applyNumberFormat="1" applyFont="1" applyAlignment="1">
      <alignment horizontal="right"/>
    </xf>
    <xf numFmtId="43" fontId="1" fillId="0" borderId="0" xfId="1"/>
    <xf numFmtId="9" fontId="8" fillId="0" borderId="4" xfId="0" applyNumberFormat="1" applyFont="1" applyBorder="1" applyAlignment="1">
      <alignment horizontal="right"/>
    </xf>
    <xf numFmtId="4" fontId="0" fillId="0" borderId="0" xfId="0" applyNumberFormat="1"/>
    <xf numFmtId="0" fontId="0" fillId="0" borderId="11" xfId="0" applyBorder="1"/>
    <xf numFmtId="9" fontId="6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/>
    <xf numFmtId="9" fontId="8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/>
    <xf numFmtId="0" fontId="0" fillId="0" borderId="10" xfId="0" applyBorder="1"/>
    <xf numFmtId="0" fontId="6" fillId="0" borderId="8" xfId="0" applyFont="1" applyBorder="1"/>
    <xf numFmtId="4" fontId="4" fillId="0" borderId="7" xfId="0" applyNumberFormat="1" applyFont="1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76200</xdr:rowOff>
    </xdr:from>
    <xdr:ext cx="1171575" cy="704846"/>
    <xdr:pic>
      <xdr:nvPicPr>
        <xdr:cNvPr id="2" name="Imagen 5">
          <a:extLst>
            <a:ext uri="{FF2B5EF4-FFF2-40B4-BE49-F238E27FC236}">
              <a16:creationId xmlns:a16="http://schemas.microsoft.com/office/drawing/2014/main" id="{3FD813DB-A1B5-4079-BEE0-CA5F11A1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9725"/>
          <a:ext cx="1171575" cy="7048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133353</xdr:colOff>
      <xdr:row>2</xdr:row>
      <xdr:rowOff>9525</xdr:rowOff>
    </xdr:from>
    <xdr:ext cx="1472476" cy="590546"/>
    <xdr:pic>
      <xdr:nvPicPr>
        <xdr:cNvPr id="3" name="Imagen 4">
          <a:extLst>
            <a:ext uri="{FF2B5EF4-FFF2-40B4-BE49-F238E27FC236}">
              <a16:creationId xmlns:a16="http://schemas.microsoft.com/office/drawing/2014/main" id="{6CCC0148-1F44-4B87-95B8-47B77533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978" y="1743075"/>
          <a:ext cx="1472476" cy="5905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CA5A6-6F62-4327-98BC-2B50C589831F}">
  <dimension ref="A1:K44"/>
  <sheetViews>
    <sheetView tabSelected="1" workbookViewId="0">
      <selection activeCell="J14" sqref="J14"/>
    </sheetView>
  </sheetViews>
  <sheetFormatPr baseColWidth="10" defaultRowHeight="15"/>
  <cols>
    <col min="1" max="1" width="6.140625" customWidth="1"/>
    <col min="2" max="2" width="12.140625" customWidth="1"/>
    <col min="3" max="3" width="20.85546875" customWidth="1"/>
    <col min="4" max="4" width="15.42578125" customWidth="1"/>
    <col min="5" max="5" width="5.28515625" customWidth="1"/>
    <col min="6" max="6" width="15.140625" customWidth="1"/>
    <col min="7" max="7" width="9.42578125" customWidth="1"/>
    <col min="8" max="8" width="15" customWidth="1"/>
    <col min="9" max="9" width="17.7109375" customWidth="1"/>
    <col min="10" max="10" width="17.28515625" customWidth="1"/>
    <col min="11" max="1024" width="12.140625" customWidth="1"/>
    <col min="1025" max="1025" width="12.5703125" customWidth="1"/>
  </cols>
  <sheetData>
    <row r="1" spans="1:11" ht="15.75">
      <c r="A1" s="42" t="s">
        <v>28</v>
      </c>
      <c r="B1" s="42"/>
      <c r="C1" s="42"/>
      <c r="D1" s="42"/>
      <c r="E1" s="42"/>
      <c r="F1" s="42"/>
      <c r="G1" s="42"/>
      <c r="H1" s="42"/>
    </row>
    <row r="2" spans="1:11" ht="15.75">
      <c r="A2" s="42" t="s">
        <v>27</v>
      </c>
      <c r="B2" s="42"/>
      <c r="C2" s="42"/>
      <c r="D2" s="42"/>
      <c r="E2" s="42"/>
      <c r="F2" s="42"/>
      <c r="G2" s="42"/>
      <c r="H2" s="42"/>
    </row>
    <row r="3" spans="1:11" ht="15.75">
      <c r="A3" s="42" t="s">
        <v>0</v>
      </c>
      <c r="B3" s="42"/>
      <c r="C3" s="42"/>
      <c r="D3" s="42"/>
      <c r="E3" s="42"/>
      <c r="F3" s="42"/>
      <c r="G3" s="42"/>
      <c r="H3" s="42"/>
    </row>
    <row r="4" spans="1:11" ht="15.75">
      <c r="A4" s="42" t="s">
        <v>1</v>
      </c>
      <c r="B4" s="42"/>
      <c r="C4" s="42"/>
      <c r="D4" s="42"/>
      <c r="E4" s="42"/>
      <c r="F4" s="42"/>
      <c r="G4" s="42"/>
      <c r="H4" s="42"/>
    </row>
    <row r="5" spans="1:11" ht="15.75">
      <c r="A5" s="43" t="s">
        <v>29</v>
      </c>
      <c r="B5" s="43"/>
      <c r="C5" s="43"/>
      <c r="D5" s="43"/>
      <c r="E5" s="43"/>
      <c r="F5" s="43"/>
      <c r="G5" s="43"/>
      <c r="H5" s="43"/>
      <c r="I5" s="1"/>
      <c r="J5" s="1"/>
      <c r="K5" s="1"/>
    </row>
    <row r="6" spans="1:11" ht="9" customHeight="1"/>
    <row r="7" spans="1:11">
      <c r="A7" s="2"/>
      <c r="B7" s="3"/>
      <c r="C7" s="3"/>
      <c r="D7" s="2"/>
      <c r="E7" s="2"/>
      <c r="F7" s="3"/>
      <c r="G7" s="2"/>
      <c r="H7" s="4"/>
    </row>
    <row r="8" spans="1:11">
      <c r="A8" s="5"/>
      <c r="B8" s="6"/>
      <c r="C8" s="6"/>
      <c r="D8" s="7" t="s">
        <v>2</v>
      </c>
      <c r="E8" s="7"/>
      <c r="F8" s="8" t="s">
        <v>2</v>
      </c>
      <c r="G8" s="7" t="s">
        <v>3</v>
      </c>
      <c r="H8" s="9"/>
    </row>
    <row r="9" spans="1:11">
      <c r="A9" s="10"/>
      <c r="B9" s="11" t="s">
        <v>4</v>
      </c>
      <c r="C9" s="12"/>
      <c r="D9" s="13" t="s">
        <v>5</v>
      </c>
      <c r="E9" s="13"/>
      <c r="F9" s="11" t="s">
        <v>6</v>
      </c>
      <c r="G9" s="13" t="s">
        <v>7</v>
      </c>
      <c r="H9" s="14" t="s">
        <v>8</v>
      </c>
    </row>
    <row r="10" spans="1:11">
      <c r="A10" s="2"/>
      <c r="D10" s="15" t="s">
        <v>9</v>
      </c>
      <c r="E10" s="16"/>
      <c r="F10" s="15" t="s">
        <v>10</v>
      </c>
      <c r="G10" s="15" t="s">
        <v>11</v>
      </c>
      <c r="H10" s="15" t="s">
        <v>12</v>
      </c>
    </row>
    <row r="11" spans="1:11">
      <c r="A11" s="5"/>
      <c r="B11" s="6"/>
      <c r="C11" s="6"/>
      <c r="D11" s="7"/>
      <c r="E11" s="8"/>
      <c r="F11" s="7"/>
      <c r="G11" s="7"/>
      <c r="H11" s="7"/>
    </row>
    <row r="12" spans="1:11" ht="19.5" customHeight="1">
      <c r="A12" s="17">
        <v>1</v>
      </c>
      <c r="B12" s="18" t="s">
        <v>13</v>
      </c>
      <c r="C12" s="16"/>
      <c r="D12" s="19">
        <f>SUM(D13:D14)</f>
        <v>412671935</v>
      </c>
      <c r="E12" s="20"/>
      <c r="F12" s="19">
        <f>SUM(F13:F14)</f>
        <v>164318193</v>
      </c>
      <c r="G12" s="21">
        <f>+F12/D12</f>
        <v>0.39818116780827367</v>
      </c>
      <c r="H12" s="22">
        <f>+D12-F12</f>
        <v>248353742</v>
      </c>
    </row>
    <row r="13" spans="1:11">
      <c r="A13" s="5">
        <v>1.4</v>
      </c>
      <c r="B13" s="23" t="s">
        <v>14</v>
      </c>
      <c r="C13" s="6"/>
      <c r="D13" s="24">
        <f>340967950+60903985</f>
        <v>401871935</v>
      </c>
      <c r="E13" s="6"/>
      <c r="F13" s="24">
        <v>162507048</v>
      </c>
      <c r="G13" s="25">
        <f>+F13/D13</f>
        <v>0.4043752097294378</v>
      </c>
      <c r="H13" s="24">
        <f>+D13-F13</f>
        <v>239364887</v>
      </c>
      <c r="J13" s="26"/>
    </row>
    <row r="14" spans="1:11" ht="14.25" customHeight="1">
      <c r="A14" s="5">
        <v>1.5</v>
      </c>
      <c r="B14" t="s">
        <v>15</v>
      </c>
      <c r="D14" s="22">
        <v>10800000</v>
      </c>
      <c r="F14" s="22">
        <v>1811145</v>
      </c>
      <c r="G14" s="27">
        <f>+F14/D14</f>
        <v>0.16769861111111112</v>
      </c>
      <c r="H14" s="22">
        <f>+D14-F14</f>
        <v>8988855</v>
      </c>
      <c r="I14" s="28"/>
    </row>
    <row r="15" spans="1:11" ht="11.25" customHeight="1">
      <c r="A15" s="5"/>
      <c r="B15" s="29"/>
      <c r="C15" s="6"/>
      <c r="D15" s="5"/>
      <c r="E15" s="6"/>
      <c r="F15" s="5"/>
      <c r="G15" s="30"/>
      <c r="H15" s="5"/>
    </row>
    <row r="16" spans="1:11">
      <c r="A16" s="17">
        <v>2</v>
      </c>
      <c r="B16" s="16" t="s">
        <v>16</v>
      </c>
      <c r="C16" s="16"/>
      <c r="D16" s="19">
        <f>SUM(D17:D22)</f>
        <v>412671935</v>
      </c>
      <c r="E16" s="20"/>
      <c r="F16" s="19">
        <f>SUM(F17:F22)</f>
        <v>131756607</v>
      </c>
      <c r="G16" s="21">
        <f t="shared" ref="G16:G21" si="0">+F16/D16</f>
        <v>0.31927687789090869</v>
      </c>
      <c r="H16" s="19">
        <f t="shared" ref="H16:H22" si="1">+D16-F16</f>
        <v>280915328</v>
      </c>
      <c r="I16" s="28"/>
    </row>
    <row r="17" spans="1:11">
      <c r="A17" s="31">
        <v>2.1</v>
      </c>
      <c r="B17" s="32" t="s">
        <v>17</v>
      </c>
      <c r="C17" s="6"/>
      <c r="D17" s="24">
        <f>252284672+18000000</f>
        <v>270284672</v>
      </c>
      <c r="E17" s="6"/>
      <c r="F17" s="24">
        <v>115541497</v>
      </c>
      <c r="G17" s="25">
        <f t="shared" si="0"/>
        <v>0.42748075998923091</v>
      </c>
      <c r="H17" s="24">
        <f t="shared" si="1"/>
        <v>154743175</v>
      </c>
      <c r="I17" s="28"/>
      <c r="J17" s="28"/>
    </row>
    <row r="18" spans="1:11">
      <c r="A18" s="33">
        <v>2.2000000000000002</v>
      </c>
      <c r="B18" s="34" t="s">
        <v>18</v>
      </c>
      <c r="D18" s="22">
        <f>23437873+4875000</f>
        <v>28312873</v>
      </c>
      <c r="F18" s="24">
        <v>9741542</v>
      </c>
      <c r="G18" s="35">
        <f t="shared" si="0"/>
        <v>0.3440675907386721</v>
      </c>
      <c r="H18" s="22">
        <f t="shared" si="1"/>
        <v>18571331</v>
      </c>
      <c r="I18" s="28"/>
      <c r="J18" s="28"/>
    </row>
    <row r="19" spans="1:11">
      <c r="A19" s="31">
        <v>2.2999999999999998</v>
      </c>
      <c r="B19" s="32" t="s">
        <v>19</v>
      </c>
      <c r="C19" s="6"/>
      <c r="D19" s="24">
        <f>10800000+53515405+10481757</f>
        <v>74797162</v>
      </c>
      <c r="E19" s="6"/>
      <c r="F19" s="22">
        <v>5474923</v>
      </c>
      <c r="G19" s="35">
        <f t="shared" si="0"/>
        <v>7.3196934931836044E-2</v>
      </c>
      <c r="H19" s="24">
        <f t="shared" si="1"/>
        <v>69322239</v>
      </c>
      <c r="J19" s="28"/>
    </row>
    <row r="20" spans="1:11">
      <c r="A20" s="33">
        <v>2.4</v>
      </c>
      <c r="B20" s="34" t="s">
        <v>20</v>
      </c>
      <c r="D20" s="22">
        <v>3000000</v>
      </c>
      <c r="F20" s="22">
        <v>546874</v>
      </c>
      <c r="G20" s="35">
        <f t="shared" si="0"/>
        <v>0.18229133333333333</v>
      </c>
      <c r="H20" s="22">
        <f t="shared" si="1"/>
        <v>2453126</v>
      </c>
      <c r="J20" s="28"/>
    </row>
    <row r="21" spans="1:11">
      <c r="A21" s="31">
        <v>2.6</v>
      </c>
      <c r="B21" s="32" t="s">
        <v>21</v>
      </c>
      <c r="C21" s="6"/>
      <c r="D21" s="24">
        <f>3730000+27547228</f>
        <v>31277228</v>
      </c>
      <c r="E21" s="6"/>
      <c r="F21" s="24">
        <v>451771</v>
      </c>
      <c r="G21" s="35">
        <f t="shared" si="0"/>
        <v>1.4444086924838735E-2</v>
      </c>
      <c r="H21" s="24">
        <f t="shared" si="1"/>
        <v>30825457</v>
      </c>
      <c r="J21" s="28"/>
      <c r="K21" s="28"/>
    </row>
    <row r="22" spans="1:11">
      <c r="A22" s="31">
        <v>2.7</v>
      </c>
      <c r="B22" s="36" t="s">
        <v>22</v>
      </c>
      <c r="C22" s="6"/>
      <c r="D22" s="24">
        <v>5000000</v>
      </c>
      <c r="E22" s="6"/>
      <c r="F22" s="24">
        <v>0</v>
      </c>
      <c r="G22" s="35"/>
      <c r="H22" s="24">
        <f t="shared" si="1"/>
        <v>5000000</v>
      </c>
    </row>
    <row r="23" spans="1:11">
      <c r="A23" s="33"/>
      <c r="B23" s="37"/>
      <c r="D23" s="22"/>
      <c r="F23" s="38"/>
      <c r="G23" s="38"/>
      <c r="H23" s="38"/>
    </row>
    <row r="24" spans="1:11">
      <c r="A24" s="5"/>
      <c r="B24" s="36"/>
      <c r="C24" s="6"/>
      <c r="D24" s="24"/>
      <c r="E24" s="6"/>
      <c r="F24" s="24"/>
      <c r="G24" s="5"/>
      <c r="H24" s="5"/>
      <c r="J24" s="28"/>
    </row>
    <row r="25" spans="1:11">
      <c r="A25" s="17">
        <v>4</v>
      </c>
      <c r="B25" s="16" t="s">
        <v>23</v>
      </c>
      <c r="D25" s="19">
        <f>+D27</f>
        <v>0</v>
      </c>
      <c r="E25" s="16"/>
      <c r="F25" s="19">
        <f>+F27</f>
        <v>0</v>
      </c>
      <c r="G25" s="35">
        <v>0</v>
      </c>
      <c r="H25" s="19">
        <f>+D25-F25</f>
        <v>0</v>
      </c>
      <c r="J25" s="28"/>
    </row>
    <row r="26" spans="1:11">
      <c r="A26" s="5"/>
      <c r="B26" s="6"/>
      <c r="C26" s="6"/>
      <c r="D26" s="5"/>
      <c r="E26" s="6"/>
      <c r="F26" s="5"/>
      <c r="G26" s="5"/>
      <c r="H26" s="5"/>
    </row>
    <row r="27" spans="1:11">
      <c r="A27" s="33">
        <v>4.2</v>
      </c>
      <c r="B27" t="s">
        <v>24</v>
      </c>
      <c r="D27" s="22">
        <v>0</v>
      </c>
      <c r="E27">
        <v>0</v>
      </c>
      <c r="F27" s="22">
        <v>0</v>
      </c>
      <c r="G27" s="35">
        <f>J29</f>
        <v>0</v>
      </c>
      <c r="H27" s="22">
        <f>+D27-F27</f>
        <v>0</v>
      </c>
      <c r="J27" s="28"/>
    </row>
    <row r="28" spans="1:11">
      <c r="A28" s="5"/>
      <c r="B28" s="6"/>
      <c r="C28" s="6"/>
      <c r="D28" s="5"/>
      <c r="E28" s="6"/>
      <c r="F28" s="5"/>
      <c r="G28" s="5"/>
      <c r="H28" s="5"/>
    </row>
    <row r="29" spans="1:11">
      <c r="A29" s="10"/>
      <c r="B29" s="39" t="s">
        <v>25</v>
      </c>
      <c r="C29" s="12"/>
      <c r="D29" s="40">
        <f>+D12-D16-D25</f>
        <v>0</v>
      </c>
      <c r="E29" s="11"/>
      <c r="F29" s="40">
        <f>+F12-F16-F25</f>
        <v>32561586</v>
      </c>
      <c r="G29" s="10"/>
      <c r="H29" s="10"/>
      <c r="J29" s="28"/>
    </row>
    <row r="38" spans="1:8">
      <c r="A38" s="37"/>
      <c r="D38" s="37"/>
      <c r="G38" s="37"/>
    </row>
    <row r="39" spans="1:8">
      <c r="A39" s="37"/>
      <c r="D39" s="37"/>
      <c r="G39" s="37"/>
    </row>
    <row r="40" spans="1:8">
      <c r="A40" s="37"/>
      <c r="B40" s="37"/>
    </row>
    <row r="41" spans="1:8">
      <c r="A41" s="37"/>
      <c r="B41" s="37"/>
    </row>
    <row r="44" spans="1:8">
      <c r="A44" s="41" t="s">
        <v>26</v>
      </c>
      <c r="B44" s="41"/>
      <c r="C44" s="41"/>
      <c r="D44" s="44"/>
      <c r="E44" s="44"/>
      <c r="F44" s="45"/>
      <c r="G44" s="45"/>
      <c r="H44" s="45"/>
    </row>
  </sheetData>
  <mergeCells count="5">
    <mergeCell ref="A1:H1"/>
    <mergeCell ref="A2:H2"/>
    <mergeCell ref="A3:H3"/>
    <mergeCell ref="A4:H4"/>
    <mergeCell ref="A5:H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2023-07-12T14:55:10Z</cp:lastPrinted>
  <dcterms:created xsi:type="dcterms:W3CDTF">2023-07-11T13:17:36Z</dcterms:created>
  <dcterms:modified xsi:type="dcterms:W3CDTF">2023-07-12T15:15:17Z</dcterms:modified>
</cp:coreProperties>
</file>