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COMPARTIDOS FINANCIERA Y CONTABILIDAD\ESTADOS FINANCIEROS\2023\JUNIO 2023\"/>
    </mc:Choice>
  </mc:AlternateContent>
  <xr:revisionPtr revIDLastSave="0" documentId="13_ncr:1_{E3F88848-A3C9-4A73-B672-4754038DB72C}" xr6:coauthVersionLast="47" xr6:coauthVersionMax="47" xr10:uidLastSave="{00000000-0000-0000-0000-000000000000}"/>
  <bookViews>
    <workbookView xWindow="-120" yWindow="-120" windowWidth="29040" windowHeight="15840" xr2:uid="{3CB5D301-410F-469D-9CAD-055F85578A87}"/>
  </bookViews>
  <sheets>
    <sheet name="Estado Situacion" sheetId="1" r:id="rId1"/>
  </sheets>
  <externalReferences>
    <externalReference r:id="rId2"/>
  </externalReferences>
  <definedNames>
    <definedName name="_xlnm.Print_Area" localSheetId="0">'Estado Situacion'!$A$1:$F$68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D54" i="1"/>
  <c r="F53" i="1"/>
  <c r="D53" i="1"/>
  <c r="F51" i="1"/>
  <c r="D51" i="1"/>
  <c r="F42" i="1"/>
  <c r="F47" i="1" s="1"/>
  <c r="D42" i="1"/>
  <c r="D47" i="1" s="1"/>
  <c r="F37" i="1"/>
  <c r="D37" i="1"/>
  <c r="F33" i="1"/>
  <c r="D33" i="1"/>
  <c r="F30" i="1"/>
  <c r="D30" i="1"/>
  <c r="F23" i="1"/>
  <c r="D23" i="1"/>
  <c r="F22" i="1"/>
  <c r="D22" i="1"/>
  <c r="F13" i="1"/>
  <c r="D13" i="1"/>
  <c r="F12" i="1"/>
  <c r="D12" i="1"/>
  <c r="F11" i="1"/>
  <c r="D11" i="1"/>
  <c r="F8" i="1"/>
  <c r="D8" i="1"/>
  <c r="D24" i="1" l="1"/>
  <c r="D15" i="1"/>
  <c r="D25" i="1" s="1"/>
  <c r="F24" i="1"/>
  <c r="F15" i="1"/>
  <c r="D38" i="1"/>
  <c r="D48" i="1" s="1"/>
  <c r="D56" i="1"/>
  <c r="F38" i="1"/>
  <c r="F48" i="1" s="1"/>
  <c r="F56" i="1"/>
  <c r="F25" i="1"/>
  <c r="D57" i="1" l="1"/>
  <c r="F57" i="1"/>
</calcChain>
</file>

<file path=xl/sharedStrings.xml><?xml version="1.0" encoding="utf-8"?>
<sst xmlns="http://schemas.openxmlformats.org/spreadsheetml/2006/main" count="54" uniqueCount="54">
  <si>
    <t xml:space="preserve">                               INSTITUTO DEL TABACO DE LA REPUBLICA DOMINICANA</t>
  </si>
  <si>
    <t>Estado de Situación Financiera</t>
  </si>
  <si>
    <t>Al 30 de Junio de 2023 y 2022</t>
  </si>
  <si>
    <t>(Valores en RD$)</t>
  </si>
  <si>
    <t>Activos</t>
  </si>
  <si>
    <t>Activos corrientes</t>
  </si>
  <si>
    <t>Efectivo y equivalentes de efectivo (Nota 7)</t>
  </si>
  <si>
    <t>Inversiones a corto plazo (Nota 8)</t>
  </si>
  <si>
    <t>Porción corriente de documentos por cobrar (Nota 9)</t>
  </si>
  <si>
    <t>Cuenta por cobrar a corto plazo (Notas 8)</t>
  </si>
  <si>
    <t>Inventarios (Nota 9)</t>
  </si>
  <si>
    <t>Pagos anticipados (Nota 10)</t>
  </si>
  <si>
    <t>Otros activos corrientes (Nota 13)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</si>
  <si>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</si>
  <si>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</si>
  <si>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</si>
  <si>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</si>
  <si>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</si>
  <si>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>Otros activos financieros (Notas 17)</t>
  </si>
  <si>
    <t>Propiedad planta y equipos neto (Nota 11)</t>
  </si>
  <si>
    <t>Activos intangibles (Nota 12)</t>
  </si>
  <si>
    <t>Total activos no corrientes</t>
  </si>
  <si>
    <t>Total activos</t>
  </si>
  <si>
    <t xml:space="preserve"> </t>
  </si>
  <si>
    <t>Pasivos</t>
  </si>
  <si>
    <t>Pasivos corrientes</t>
  </si>
  <si>
    <t>Sobregiro bancario (Nota 21)</t>
  </si>
  <si>
    <t>Cuentas por pagar a corto plazo (Nota 13)</t>
  </si>
  <si>
    <t>Préstamos a corto plazo (Nota 23)</t>
  </si>
  <si>
    <t>Parte corriente de préstamos a largo plazo (Nota 24)</t>
  </si>
  <si>
    <t>Retenciones y acumu x pagar (Nota 14)</t>
  </si>
  <si>
    <t>Provisiones a corto plazo (Nota 26)</t>
  </si>
  <si>
    <t>Beneficios a empleados a corto plazo (Nota 27)</t>
  </si>
  <si>
    <t>Pensiones (Nota 28)</t>
  </si>
  <si>
    <t>Otros pasivos corrientes (Nota 15)</t>
  </si>
  <si>
    <t>Total pasivos corrientes</t>
  </si>
  <si>
    <t>Pasivos no corrientes</t>
  </si>
  <si>
    <t>Cuentas por pagar a largo plazo (Nota 30)</t>
  </si>
  <si>
    <t>Préstamos a largo plazo (Nota 16)</t>
  </si>
  <si>
    <t>Instrumentos de deuda (Nota 32)</t>
  </si>
  <si>
    <t>Provisiones a largo plazo (Nota 33)</t>
  </si>
  <si>
    <t>Beneficios a empleados a largo plazo (Nota 34)</t>
  </si>
  <si>
    <t>Otros pasivos no corrientes (Nota 35)</t>
  </si>
  <si>
    <t>Total pasivos no corrientes</t>
  </si>
  <si>
    <t>Total pasivos</t>
  </si>
  <si>
    <t>Activos Netos/Patrimonio (Nota 17)</t>
  </si>
  <si>
    <t>Capital</t>
  </si>
  <si>
    <t>Reservas</t>
  </si>
  <si>
    <t>Resultados positivos (ahorro) / negativo (desahorro)</t>
  </si>
  <si>
    <t>Resultados acumulados</t>
  </si>
  <si>
    <t>Intereses minoritarios</t>
  </si>
  <si>
    <t>Total activos netos/patrimonio</t>
  </si>
  <si>
    <t>Total pasivos y activos netos/patrimonio</t>
  </si>
  <si>
    <t>Las notas  7 a 25 son parte integral de estos Estados Financieros.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</si>
</sst>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C0A]#,##0.00&quot; &quot;;[$-1C0A]&quot;(&quot;#,##0.00&quot;)&quot;"/>
    <numFmt numFmtId="165" formatCode="#,##0&quot; &quot;;&quot;(&quot;#,##0&quot;)&quot;;&quot;- &quot;;&quot; &quot;@&quot; &quot;"/>
    <numFmt numFmtId="166" formatCode="#,##0.00&quot; &quot;;&quot;(&quot;#,##0.00&quot;)&quot;;&quot;-&quot;#&quot; &quot;;&quot; &quot;@&quot; &quot;"/>
  </numFmts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  <font>
      <b/>
      <u val="double"/>
      <sz val="10"/>
      <color rgb="FF000000"/>
      <name val="Times New Roman"/>
      <family val="1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left" vertical="center"/>
    </xf>
    <xf numFmtId="0" fontId="6" fillId="0" borderId="0" xfId="0" applyFont="1"/>
    <xf numFmtId="165" fontId="6" fillId="0" borderId="0" xfId="0" applyNumberFormat="1" applyFont="1"/>
    <xf numFmtId="165" fontId="6" fillId="0" borderId="0" xfId="0" applyNumberFormat="1" applyFont="1" applyAlignment="1">
      <alignment horizontal="left" vertical="center" indent="7"/>
    </xf>
    <xf numFmtId="3" fontId="6" fillId="0" borderId="0" xfId="0" applyNumberFormat="1" applyFont="1"/>
    <xf numFmtId="165" fontId="6" fillId="0" borderId="1" xfId="0" applyNumberFormat="1" applyFont="1" applyBorder="1"/>
    <xf numFmtId="0" fontId="7" fillId="0" borderId="0" xfId="0" applyFont="1" applyAlignment="1">
      <alignment horizontal="left" vertical="center"/>
    </xf>
    <xf numFmtId="165" fontId="7" fillId="0" borderId="1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8" fillId="0" borderId="0" xfId="0" applyFont="1"/>
    <xf numFmtId="165" fontId="0" fillId="0" borderId="0" xfId="0" applyNumberFormat="1"/>
    <xf numFmtId="165" fontId="6" fillId="0" borderId="1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5" fontId="9" fillId="0" borderId="0" xfId="0" applyNumberFormat="1" applyFont="1" applyAlignment="1">
      <alignment horizontal="left" vertical="center"/>
    </xf>
    <xf numFmtId="4" fontId="0" fillId="0" borderId="0" xfId="0" applyNumberFormat="1"/>
    <xf numFmtId="0" fontId="7" fillId="0" borderId="0" xfId="0" applyFont="1" applyAlignment="1">
      <alignment horizontal="left" vertical="top"/>
    </xf>
    <xf numFmtId="165" fontId="7" fillId="0" borderId="0" xfId="0" applyNumberFormat="1" applyFont="1" applyAlignment="1">
      <alignment horizontal="left" vertical="center" indent="7"/>
    </xf>
    <xf numFmtId="164" fontId="6" fillId="0" borderId="0" xfId="0" applyNumberFormat="1" applyFont="1" applyAlignment="1">
      <alignment vertical="center"/>
    </xf>
    <xf numFmtId="0" fontId="10" fillId="0" borderId="0" xfId="0" applyFont="1"/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28577</xdr:colOff>
      <xdr:row>1</xdr:row>
      <xdr:rowOff>190500</xdr:rowOff>
    </xdr:from>
    <xdr:ext cx="1314447" cy="619121"/>
    <xdr:pic>
      <xdr:nvPicPr>
        <xdr:cNvPr id="2" name="Imagen 5">
          <a:extLst>
            <a:ext uri="{FF2B5EF4-FFF2-40B4-BE49-F238E27FC236}">
              <a16:creationId xmlns:a16="http://schemas.microsoft.com/office/drawing/2014/main" id="{60C36DAE-72B1-4212-863D-654044F69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7" y="381000"/>
          <a:ext cx="1314447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95251</xdr:colOff>
      <xdr:row>2</xdr:row>
      <xdr:rowOff>28578</xdr:rowOff>
    </xdr:from>
    <xdr:ext cx="1504950" cy="590547"/>
    <xdr:pic>
      <xdr:nvPicPr>
        <xdr:cNvPr id="3" name="Imagen 4">
          <a:extLst>
            <a:ext uri="{FF2B5EF4-FFF2-40B4-BE49-F238E27FC236}">
              <a16:creationId xmlns:a16="http://schemas.microsoft.com/office/drawing/2014/main" id="{7339CC0A-EDF5-4416-B000-9085A0917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0051" y="419103"/>
          <a:ext cx="1504950" cy="59054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fermin\Downloads\Documentos\ESTADOS%20FINANCIEROS%20HACIENDA%202023%20JUNIO.ods" TargetMode="External"/><Relationship Id="rId1" Type="http://schemas.openxmlformats.org/officeDocument/2006/relationships/externalLinkPath" Target="file:///C:\Users\yfermin\Downloads\Documentos\ESTADOS%20FINANCIEROS%20HACIENDA%202023%20JUNIO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s_Estados_2023"/>
      <sheetName val="Hoja3"/>
      <sheetName val="Estado_Situacion_Financiera"/>
      <sheetName val="Estsdo_Rendimiento_Financiero"/>
      <sheetName val="Estado_de_Cambio_en_el_Patrimon"/>
      <sheetName val="CONCILIACION"/>
      <sheetName val="Estado_Flujo_Efectivo"/>
      <sheetName val="Presupuesto"/>
      <sheetName val="Hoja12"/>
      <sheetName val="Hoja1"/>
      <sheetName val="cuadro_activos"/>
    </sheetNames>
    <sheetDataSet>
      <sheetData sheetId="0">
        <row r="22">
          <cell r="G22">
            <v>100018711</v>
          </cell>
          <cell r="I22">
            <v>80543560</v>
          </cell>
        </row>
        <row r="32">
          <cell r="G32">
            <v>1846060</v>
          </cell>
          <cell r="I32">
            <v>1893278</v>
          </cell>
        </row>
        <row r="70">
          <cell r="G70">
            <v>24366115</v>
          </cell>
          <cell r="I70">
            <v>25099419</v>
          </cell>
        </row>
        <row r="78">
          <cell r="G78">
            <v>1448485</v>
          </cell>
          <cell r="I78">
            <v>145185</v>
          </cell>
        </row>
        <row r="337">
          <cell r="G337">
            <v>436482</v>
          </cell>
          <cell r="I337">
            <v>658206</v>
          </cell>
        </row>
        <row r="347">
          <cell r="G347">
            <v>34655981</v>
          </cell>
          <cell r="I347">
            <v>33277541</v>
          </cell>
        </row>
        <row r="362">
          <cell r="G362">
            <v>6842067</v>
          </cell>
          <cell r="I362">
            <v>1249622</v>
          </cell>
        </row>
        <row r="373">
          <cell r="G373">
            <v>2408850</v>
          </cell>
          <cell r="I373">
            <v>2408850</v>
          </cell>
        </row>
        <row r="380">
          <cell r="G380">
            <v>2868360</v>
          </cell>
          <cell r="I380">
            <v>5570714</v>
          </cell>
        </row>
        <row r="389">
          <cell r="G389">
            <v>407557</v>
          </cell>
          <cell r="I389">
            <v>407557</v>
          </cell>
        </row>
        <row r="400">
          <cell r="G400">
            <v>53822869</v>
          </cell>
          <cell r="I400">
            <v>53822869</v>
          </cell>
        </row>
        <row r="401">
          <cell r="G401">
            <v>74257164</v>
          </cell>
        </row>
      </sheetData>
      <sheetData sheetId="1"/>
      <sheetData sheetId="2"/>
      <sheetData sheetId="3">
        <row r="19">
          <cell r="D19">
            <v>115541498</v>
          </cell>
        </row>
        <row r="32">
          <cell r="D32">
            <v>22164967</v>
          </cell>
          <cell r="F32">
            <v>5339982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4BB5E-FF81-449F-BBE8-F25F991F73E0}">
  <dimension ref="A2:J76"/>
  <sheetViews>
    <sheetView tabSelected="1" workbookViewId="0">
      <selection activeCell="M24" sqref="M24"/>
    </sheetView>
  </sheetViews>
  <sheetFormatPr baseColWidth="10" defaultRowHeight="15" x14ac:dyDescent="0.25"/>
  <cols>
    <col min="1" max="1" width="2.42578125" customWidth="1"/>
    <col min="2" max="2" width="20.7109375" customWidth="1"/>
    <col min="3" max="3" width="19.7109375" customWidth="1"/>
    <col min="4" max="4" width="18.85546875" customWidth="1"/>
    <col min="5" max="5" width="8.42578125" customWidth="1"/>
    <col min="6" max="6" width="16.28515625" customWidth="1"/>
    <col min="7" max="7" width="8.5703125" customWidth="1"/>
    <col min="8" max="8" width="16.42578125" customWidth="1"/>
    <col min="9" max="1024" width="12.140625" customWidth="1"/>
    <col min="1025" max="1025" width="12.5703125" customWidth="1"/>
  </cols>
  <sheetData>
    <row r="2" spans="1:7" ht="15.75" x14ac:dyDescent="0.25">
      <c r="A2" s="30" t="s">
        <v>0</v>
      </c>
      <c r="B2" s="30"/>
      <c r="C2" s="30"/>
      <c r="D2" s="30"/>
      <c r="E2" s="30"/>
      <c r="F2" s="30"/>
      <c r="G2" s="32"/>
    </row>
    <row r="3" spans="1:7" ht="18.75" x14ac:dyDescent="0.25">
      <c r="A3" s="29" t="s">
        <v>1</v>
      </c>
      <c r="B3" s="29"/>
      <c r="C3" s="29"/>
      <c r="D3" s="29"/>
      <c r="E3" s="29"/>
      <c r="F3" s="29"/>
    </row>
    <row r="4" spans="1:7" ht="15.75" x14ac:dyDescent="0.25">
      <c r="A4" s="30" t="s">
        <v>2</v>
      </c>
      <c r="B4" s="30"/>
      <c r="C4" s="30"/>
      <c r="D4" s="30"/>
      <c r="E4" s="30"/>
      <c r="F4" s="30"/>
    </row>
    <row r="5" spans="1:7" ht="15.75" x14ac:dyDescent="0.25">
      <c r="A5" s="30" t="s">
        <v>3</v>
      </c>
      <c r="B5" s="30"/>
      <c r="C5" s="30"/>
      <c r="D5" s="30"/>
      <c r="E5" s="30"/>
      <c r="F5" s="30"/>
    </row>
    <row r="6" spans="1:7" x14ac:dyDescent="0.25">
      <c r="A6" s="1" t="s">
        <v>4</v>
      </c>
      <c r="B6" s="2"/>
      <c r="C6" s="2"/>
      <c r="D6" s="3"/>
      <c r="E6" s="4"/>
      <c r="F6" s="4"/>
    </row>
    <row r="7" spans="1:7" x14ac:dyDescent="0.25">
      <c r="A7" s="1" t="s">
        <v>5</v>
      </c>
      <c r="B7" s="2"/>
      <c r="C7" s="2"/>
      <c r="D7" s="5">
        <v>2023</v>
      </c>
      <c r="E7" s="4"/>
      <c r="F7" s="5">
        <v>2022</v>
      </c>
    </row>
    <row r="8" spans="1:7" x14ac:dyDescent="0.25">
      <c r="A8" s="6"/>
      <c r="B8" s="6" t="s">
        <v>6</v>
      </c>
      <c r="C8" s="6"/>
      <c r="D8" s="7">
        <f>[1]Notas_Estados_2023!$G$22</f>
        <v>100018711</v>
      </c>
      <c r="E8" s="8"/>
      <c r="F8" s="7">
        <f>[1]Notas_Estados_2023!$I$22</f>
        <v>80543560</v>
      </c>
    </row>
    <row r="9" spans="1:7" hidden="1" x14ac:dyDescent="0.25">
      <c r="A9" s="9"/>
      <c r="B9" s="6" t="s">
        <v>7</v>
      </c>
      <c r="C9" s="6"/>
      <c r="D9" s="10"/>
      <c r="E9" s="11"/>
      <c r="F9" s="10"/>
    </row>
    <row r="10" spans="1:7" hidden="1" x14ac:dyDescent="0.25">
      <c r="A10" s="9"/>
      <c r="B10" s="6" t="s">
        <v>8</v>
      </c>
      <c r="C10" s="6"/>
      <c r="D10" s="10"/>
      <c r="E10" s="11"/>
      <c r="F10" s="10"/>
    </row>
    <row r="11" spans="1:7" x14ac:dyDescent="0.25">
      <c r="A11" s="9"/>
      <c r="B11" s="6" t="s">
        <v>9</v>
      </c>
      <c r="C11" s="6"/>
      <c r="D11" s="12">
        <f>[1]Notas_Estados_2023!$G$32</f>
        <v>1846060</v>
      </c>
      <c r="E11" s="11"/>
      <c r="F11" s="12">
        <f>[1]Notas_Estados_2023!$I$32</f>
        <v>1893278</v>
      </c>
    </row>
    <row r="12" spans="1:7" x14ac:dyDescent="0.25">
      <c r="A12" s="6"/>
      <c r="B12" s="6" t="s">
        <v>10</v>
      </c>
      <c r="C12" s="6"/>
      <c r="D12" s="10">
        <f>[1]Notas_Estados_2023!$G$70</f>
        <v>24366115</v>
      </c>
      <c r="E12" s="8"/>
      <c r="F12" s="10">
        <f>[1]Notas_Estados_2023!$I$70</f>
        <v>25099419</v>
      </c>
    </row>
    <row r="13" spans="1:7" x14ac:dyDescent="0.25">
      <c r="A13" s="9"/>
      <c r="B13" s="6" t="s">
        <v>11</v>
      </c>
      <c r="C13" s="6"/>
      <c r="D13" s="13">
        <f>[1]Notas_Estados_2023!$G$78</f>
        <v>1448485</v>
      </c>
      <c r="E13" s="11"/>
      <c r="F13" s="13">
        <f>[1]Notas_Estados_2023!$I$78</f>
        <v>145185</v>
      </c>
    </row>
    <row r="14" spans="1:7" hidden="1" x14ac:dyDescent="0.25">
      <c r="A14" s="9"/>
      <c r="B14" s="6" t="s">
        <v>12</v>
      </c>
      <c r="C14" s="6"/>
      <c r="D14" s="13"/>
      <c r="E14" s="11"/>
      <c r="F14" s="13"/>
    </row>
    <row r="15" spans="1:7" x14ac:dyDescent="0.25">
      <c r="A15" s="14" t="s">
        <v>13</v>
      </c>
      <c r="B15" s="6"/>
      <c r="C15" s="6"/>
      <c r="D15" s="15">
        <f>SUM(D8:D14)</f>
        <v>127679371</v>
      </c>
      <c r="E15" s="8"/>
      <c r="F15" s="15">
        <f>SUM(F8:F14)</f>
        <v>107681442</v>
      </c>
    </row>
    <row r="16" spans="1:7" ht="12.75" customHeight="1" x14ac:dyDescent="0.25">
      <c r="A16" s="14"/>
      <c r="B16" s="6"/>
      <c r="C16" s="6"/>
      <c r="D16" s="16"/>
      <c r="E16" s="8"/>
      <c r="F16" s="16"/>
    </row>
    <row r="17" spans="1:8" x14ac:dyDescent="0.25">
      <c r="A17" s="14" t="s">
        <v>14</v>
      </c>
      <c r="B17" s="6"/>
      <c r="C17" s="6"/>
      <c r="D17" s="17"/>
      <c r="E17" s="17"/>
      <c r="F17" s="7"/>
    </row>
    <row r="18" spans="1:8" hidden="1" x14ac:dyDescent="0.25">
      <c r="A18" s="9"/>
      <c r="B18" s="6" t="s">
        <v>15</v>
      </c>
      <c r="C18" s="6"/>
      <c r="D18" s="17"/>
      <c r="E18" s="17"/>
      <c r="F18" s="10"/>
    </row>
    <row r="19" spans="1:8" hidden="1" x14ac:dyDescent="0.25">
      <c r="A19" s="9"/>
      <c r="B19" s="6" t="s">
        <v>16</v>
      </c>
      <c r="C19" s="6"/>
      <c r="D19" s="7"/>
      <c r="E19" s="7"/>
      <c r="F19" s="10"/>
    </row>
    <row r="20" spans="1:8" hidden="1" x14ac:dyDescent="0.25">
      <c r="A20" s="9"/>
      <c r="B20" s="6" t="s">
        <v>17</v>
      </c>
      <c r="C20" s="6"/>
      <c r="D20" s="10"/>
      <c r="E20" s="11"/>
      <c r="F20" s="10"/>
    </row>
    <row r="21" spans="1:8" hidden="1" x14ac:dyDescent="0.25">
      <c r="A21" s="9"/>
      <c r="B21" s="6" t="s">
        <v>18</v>
      </c>
      <c r="C21" s="6"/>
      <c r="D21" s="10"/>
      <c r="E21" s="11"/>
      <c r="F21" s="10"/>
    </row>
    <row r="22" spans="1:8" x14ac:dyDescent="0.25">
      <c r="A22" s="6"/>
      <c r="B22" s="6" t="s">
        <v>19</v>
      </c>
      <c r="C22" s="6"/>
      <c r="D22" s="7">
        <f>[1]Notas_Estados_2023!$G$347</f>
        <v>34655981</v>
      </c>
      <c r="E22" s="8"/>
      <c r="F22" s="7">
        <f>[1]Notas_Estados_2023!$I$347</f>
        <v>33277541</v>
      </c>
      <c r="H22" s="18"/>
    </row>
    <row r="23" spans="1:8" x14ac:dyDescent="0.25">
      <c r="A23" s="17"/>
      <c r="B23" s="6" t="s">
        <v>20</v>
      </c>
      <c r="C23" s="6"/>
      <c r="D23" s="19">
        <f>[1]Notas_Estados_2023!$G$337</f>
        <v>436482</v>
      </c>
      <c r="E23" s="8"/>
      <c r="F23" s="19">
        <f>[1]Notas_Estados_2023!$I$337</f>
        <v>658206</v>
      </c>
    </row>
    <row r="24" spans="1:8" x14ac:dyDescent="0.25">
      <c r="A24" s="14" t="s">
        <v>21</v>
      </c>
      <c r="B24" s="6"/>
      <c r="C24" s="6"/>
      <c r="D24" s="15">
        <f>SUM(D18:D23)</f>
        <v>35092463</v>
      </c>
      <c r="E24" s="8"/>
      <c r="F24" s="15">
        <f>+F23+F22</f>
        <v>33935747</v>
      </c>
      <c r="H24" s="18"/>
    </row>
    <row r="25" spans="1:8" ht="15.75" thickBot="1" x14ac:dyDescent="0.3">
      <c r="A25" s="14" t="s">
        <v>22</v>
      </c>
      <c r="B25" s="6"/>
      <c r="C25" s="6"/>
      <c r="D25" s="20">
        <f>SUM(D24,D15)</f>
        <v>162771834</v>
      </c>
      <c r="E25" s="21"/>
      <c r="F25" s="20">
        <f>SUM(F24,F15)</f>
        <v>141617189</v>
      </c>
      <c r="H25" s="22"/>
    </row>
    <row r="26" spans="1:8" ht="13.5" customHeight="1" thickTop="1" x14ac:dyDescent="0.25">
      <c r="A26" s="6"/>
      <c r="B26" s="6" t="s">
        <v>23</v>
      </c>
      <c r="C26" s="6"/>
      <c r="D26" s="7"/>
      <c r="E26" s="7"/>
      <c r="F26" s="7"/>
    </row>
    <row r="27" spans="1:8" x14ac:dyDescent="0.25">
      <c r="A27" s="14" t="s">
        <v>24</v>
      </c>
      <c r="B27" s="6"/>
      <c r="C27" s="6"/>
      <c r="D27" s="7"/>
      <c r="E27" s="7"/>
      <c r="F27" s="7"/>
    </row>
    <row r="28" spans="1:8" x14ac:dyDescent="0.25">
      <c r="A28" s="14" t="s">
        <v>25</v>
      </c>
      <c r="B28" s="6"/>
      <c r="C28" s="6"/>
      <c r="D28" s="8"/>
      <c r="E28" s="8"/>
      <c r="F28" s="8"/>
    </row>
    <row r="29" spans="1:8" hidden="1" x14ac:dyDescent="0.25">
      <c r="A29" s="9"/>
      <c r="B29" s="6" t="s">
        <v>26</v>
      </c>
      <c r="C29" s="6"/>
      <c r="D29" s="10"/>
      <c r="E29" s="10"/>
      <c r="F29" s="10"/>
    </row>
    <row r="30" spans="1:8" x14ac:dyDescent="0.25">
      <c r="A30" s="6"/>
      <c r="B30" s="6" t="s">
        <v>27</v>
      </c>
      <c r="C30" s="6"/>
      <c r="D30" s="10">
        <f>[1]Notas_Estados_2023!$G$362</f>
        <v>6842067</v>
      </c>
      <c r="E30" s="8"/>
      <c r="F30" s="10">
        <f>[1]Notas_Estados_2023!$I$362</f>
        <v>1249622</v>
      </c>
    </row>
    <row r="31" spans="1:8" hidden="1" x14ac:dyDescent="0.25">
      <c r="A31" s="17"/>
      <c r="B31" s="6" t="s">
        <v>28</v>
      </c>
      <c r="C31" s="6"/>
      <c r="D31" s="17"/>
      <c r="E31" s="11"/>
      <c r="F31" s="17"/>
    </row>
    <row r="32" spans="1:8" hidden="1" x14ac:dyDescent="0.25">
      <c r="A32" s="9"/>
      <c r="B32" s="6" t="s">
        <v>29</v>
      </c>
      <c r="C32" s="6"/>
      <c r="D32" s="10"/>
      <c r="E32" s="11"/>
      <c r="F32" s="10"/>
    </row>
    <row r="33" spans="1:6" ht="18" customHeight="1" x14ac:dyDescent="0.25">
      <c r="A33" s="9"/>
      <c r="B33" s="6" t="s">
        <v>30</v>
      </c>
      <c r="C33" s="6"/>
      <c r="D33" s="10">
        <f>[1]Notas_Estados_2023!$G$373</f>
        <v>2408850</v>
      </c>
      <c r="E33" s="11"/>
      <c r="F33" s="10">
        <f>[1]Notas_Estados_2023!$I$373</f>
        <v>2408850</v>
      </c>
    </row>
    <row r="34" spans="1:6" hidden="1" x14ac:dyDescent="0.25">
      <c r="A34" s="9"/>
      <c r="B34" s="6" t="s">
        <v>31</v>
      </c>
      <c r="C34" s="6"/>
      <c r="D34" s="10"/>
      <c r="E34" s="11"/>
      <c r="F34" s="10"/>
    </row>
    <row r="35" spans="1:6" hidden="1" x14ac:dyDescent="0.25">
      <c r="A35" s="9"/>
      <c r="B35" s="6" t="s">
        <v>32</v>
      </c>
      <c r="C35" s="6"/>
      <c r="D35" s="10"/>
      <c r="E35" s="11"/>
      <c r="F35" s="10"/>
    </row>
    <row r="36" spans="1:6" ht="16.5" hidden="1" customHeight="1" x14ac:dyDescent="0.25">
      <c r="A36" s="9"/>
      <c r="B36" s="6" t="s">
        <v>33</v>
      </c>
      <c r="C36" s="6"/>
      <c r="D36" s="10"/>
      <c r="E36" s="11"/>
      <c r="F36" s="10"/>
    </row>
    <row r="37" spans="1:6" x14ac:dyDescent="0.25">
      <c r="A37" s="9"/>
      <c r="B37" s="6" t="s">
        <v>34</v>
      </c>
      <c r="C37" s="6"/>
      <c r="D37" s="13">
        <f>[1]Notas_Estados_2023!$G$380</f>
        <v>2868360</v>
      </c>
      <c r="E37" s="11"/>
      <c r="F37" s="13">
        <f>[1]Notas_Estados_2023!$I$380</f>
        <v>5570714</v>
      </c>
    </row>
    <row r="38" spans="1:6" x14ac:dyDescent="0.25">
      <c r="A38" s="14" t="s">
        <v>35</v>
      </c>
      <c r="B38" s="6"/>
      <c r="C38" s="6"/>
      <c r="D38" s="16">
        <f>SUM(D29:D37)</f>
        <v>12119277</v>
      </c>
      <c r="E38" s="8"/>
      <c r="F38" s="16">
        <f>SUM(F29:F37)</f>
        <v>9229186</v>
      </c>
    </row>
    <row r="39" spans="1:6" ht="12" customHeight="1" x14ac:dyDescent="0.25">
      <c r="A39" s="14"/>
      <c r="B39" s="6"/>
      <c r="C39" s="6"/>
      <c r="D39" s="16"/>
      <c r="E39" s="8"/>
      <c r="F39" s="7"/>
    </row>
    <row r="40" spans="1:6" x14ac:dyDescent="0.25">
      <c r="A40" s="23" t="s">
        <v>36</v>
      </c>
      <c r="B40" s="9"/>
      <c r="C40" s="9"/>
      <c r="D40" s="10"/>
      <c r="E40" s="10"/>
      <c r="F40" s="10"/>
    </row>
    <row r="41" spans="1:6" hidden="1" x14ac:dyDescent="0.25">
      <c r="A41" s="9"/>
      <c r="B41" s="6" t="s">
        <v>37</v>
      </c>
      <c r="C41" s="6"/>
      <c r="D41" s="10"/>
      <c r="E41" s="11"/>
      <c r="F41" s="10"/>
    </row>
    <row r="42" spans="1:6" x14ac:dyDescent="0.25">
      <c r="A42" s="9"/>
      <c r="B42" s="6" t="s">
        <v>38</v>
      </c>
      <c r="C42" s="6"/>
      <c r="D42" s="10">
        <f>[1]Notas_Estados_2023!$G$389</f>
        <v>407557</v>
      </c>
      <c r="E42" s="11"/>
      <c r="F42" s="10">
        <f>[1]Notas_Estados_2023!$I$389</f>
        <v>407557</v>
      </c>
    </row>
    <row r="43" spans="1:6" hidden="1" x14ac:dyDescent="0.25">
      <c r="A43" s="9"/>
      <c r="B43" s="6" t="s">
        <v>39</v>
      </c>
      <c r="C43" s="6"/>
      <c r="D43" s="10"/>
      <c r="E43" s="11"/>
      <c r="F43" s="10"/>
    </row>
    <row r="44" spans="1:6" hidden="1" x14ac:dyDescent="0.25">
      <c r="A44" s="9"/>
      <c r="B44" s="6" t="s">
        <v>40</v>
      </c>
      <c r="C44" s="6"/>
      <c r="D44" s="10"/>
      <c r="E44" s="11"/>
      <c r="F44" s="10"/>
    </row>
    <row r="45" spans="1:6" hidden="1" x14ac:dyDescent="0.25">
      <c r="A45" s="9"/>
      <c r="B45" s="6" t="s">
        <v>41</v>
      </c>
      <c r="C45" s="6"/>
      <c r="D45" s="10"/>
      <c r="E45" s="11"/>
      <c r="F45" s="10"/>
    </row>
    <row r="46" spans="1:6" hidden="1" x14ac:dyDescent="0.25">
      <c r="A46" s="9"/>
      <c r="B46" s="6" t="s">
        <v>42</v>
      </c>
      <c r="C46" s="6"/>
      <c r="D46" s="10"/>
      <c r="E46" s="11"/>
      <c r="F46" s="10"/>
    </row>
    <row r="47" spans="1:6" x14ac:dyDescent="0.25">
      <c r="A47" s="23" t="s">
        <v>43</v>
      </c>
      <c r="B47" s="9"/>
      <c r="C47" s="9"/>
      <c r="D47" s="15">
        <f>SUM(D42:D46)</f>
        <v>407557</v>
      </c>
      <c r="E47" s="24"/>
      <c r="F47" s="15">
        <f>SUM(F42:F46)</f>
        <v>407557</v>
      </c>
    </row>
    <row r="48" spans="1:6" x14ac:dyDescent="0.25">
      <c r="A48" s="14" t="s">
        <v>44</v>
      </c>
      <c r="B48" s="6"/>
      <c r="C48" s="6"/>
      <c r="D48" s="16">
        <f>+D47+D38</f>
        <v>12526834</v>
      </c>
      <c r="E48" s="16"/>
      <c r="F48" s="16">
        <f>+F47+F38</f>
        <v>9636743</v>
      </c>
    </row>
    <row r="49" spans="1:10" ht="12" customHeight="1" x14ac:dyDescent="0.25">
      <c r="A49" s="14"/>
      <c r="B49" s="6"/>
      <c r="C49" s="6"/>
      <c r="D49" s="16"/>
      <c r="E49" s="16"/>
      <c r="F49" s="16"/>
    </row>
    <row r="50" spans="1:10" x14ac:dyDescent="0.25">
      <c r="A50" s="14" t="s">
        <v>45</v>
      </c>
      <c r="B50" s="6"/>
      <c r="C50" s="6"/>
      <c r="D50" s="7"/>
      <c r="E50" s="7"/>
      <c r="F50" s="7"/>
    </row>
    <row r="51" spans="1:10" x14ac:dyDescent="0.25">
      <c r="A51" s="23"/>
      <c r="B51" s="6" t="s">
        <v>46</v>
      </c>
      <c r="C51" s="6"/>
      <c r="D51" s="10">
        <f>[1]Notas_Estados_2023!$G$400</f>
        <v>53822869</v>
      </c>
      <c r="E51" s="11"/>
      <c r="F51" s="10">
        <f>[1]Notas_Estados_2023!$I$400</f>
        <v>53822869</v>
      </c>
    </row>
    <row r="52" spans="1:10" hidden="1" x14ac:dyDescent="0.25">
      <c r="A52" s="9"/>
      <c r="B52" s="6" t="s">
        <v>47</v>
      </c>
      <c r="C52" s="6"/>
      <c r="D52" s="10"/>
      <c r="E52" s="11"/>
      <c r="F52" s="10"/>
    </row>
    <row r="53" spans="1:10" x14ac:dyDescent="0.25">
      <c r="A53" s="6"/>
      <c r="B53" s="6" t="s">
        <v>48</v>
      </c>
      <c r="C53" s="6"/>
      <c r="D53" s="7">
        <f>[1]Estsdo_Rendimiento_Financiero!$D$32</f>
        <v>22164967</v>
      </c>
      <c r="E53" s="8"/>
      <c r="F53" s="7">
        <f>[1]Estsdo_Rendimiento_Financiero!$F$32</f>
        <v>5339982</v>
      </c>
      <c r="H53" s="22"/>
    </row>
    <row r="54" spans="1:10" x14ac:dyDescent="0.25">
      <c r="A54" s="6"/>
      <c r="B54" s="6" t="s">
        <v>49</v>
      </c>
      <c r="C54" s="6"/>
      <c r="D54" s="19">
        <f>[1]Notas_Estados_2023!$G$401</f>
        <v>74257164</v>
      </c>
      <c r="E54" s="8"/>
      <c r="F54" s="19">
        <f>[1]Notas_Estados_2023!$G$401-1439569</f>
        <v>72817595</v>
      </c>
    </row>
    <row r="55" spans="1:10" hidden="1" x14ac:dyDescent="0.25">
      <c r="A55" s="9"/>
      <c r="B55" s="6" t="s">
        <v>50</v>
      </c>
      <c r="C55" s="6"/>
      <c r="D55" s="7"/>
      <c r="E55" s="11"/>
      <c r="F55" s="7"/>
    </row>
    <row r="56" spans="1:10" x14ac:dyDescent="0.25">
      <c r="A56" s="14" t="s">
        <v>51</v>
      </c>
      <c r="B56" s="6"/>
      <c r="C56" s="6"/>
      <c r="D56" s="15">
        <f>SUM(D51:D55)</f>
        <v>150245000</v>
      </c>
      <c r="E56" s="21"/>
      <c r="F56" s="15">
        <f>SUM(F51:F55)</f>
        <v>131980446</v>
      </c>
      <c r="H56" s="18"/>
    </row>
    <row r="57" spans="1:10" ht="15.75" thickBot="1" x14ac:dyDescent="0.3">
      <c r="A57" s="14" t="s">
        <v>52</v>
      </c>
      <c r="B57" s="6"/>
      <c r="C57" s="6"/>
      <c r="D57" s="20">
        <f>+D48+D56</f>
        <v>162771834</v>
      </c>
      <c r="E57" s="25"/>
      <c r="F57" s="20">
        <f>+F48+F56</f>
        <v>141617189</v>
      </c>
      <c r="H57" s="22"/>
    </row>
    <row r="58" spans="1:10" ht="21" customHeight="1" thickTop="1" x14ac:dyDescent="0.25">
      <c r="A58" s="14"/>
      <c r="B58" s="6"/>
      <c r="C58" s="6"/>
      <c r="D58" s="16"/>
      <c r="E58" s="25"/>
      <c r="F58" s="16"/>
      <c r="H58" s="18"/>
      <c r="J58" s="22"/>
    </row>
    <row r="59" spans="1:10" ht="21" customHeight="1" x14ac:dyDescent="0.25">
      <c r="A59" s="14"/>
      <c r="B59" s="6"/>
      <c r="C59" s="6"/>
      <c r="D59" s="16"/>
      <c r="E59" s="25"/>
      <c r="F59" s="16"/>
      <c r="H59" s="18"/>
      <c r="J59" s="22"/>
    </row>
    <row r="60" spans="1:10" ht="21" customHeight="1" x14ac:dyDescent="0.25">
      <c r="A60" s="14"/>
      <c r="B60" s="6"/>
      <c r="C60" s="6"/>
      <c r="D60" s="16"/>
      <c r="E60" s="25"/>
      <c r="F60" s="16"/>
      <c r="H60" s="18"/>
      <c r="J60" s="22"/>
    </row>
    <row r="61" spans="1:10" ht="21" customHeight="1" x14ac:dyDescent="0.25">
      <c r="A61" s="14"/>
      <c r="B61" s="6"/>
      <c r="C61" s="6"/>
      <c r="D61" s="16"/>
      <c r="E61" s="25"/>
      <c r="F61" s="16"/>
      <c r="H61" s="18"/>
      <c r="J61" s="22"/>
    </row>
    <row r="62" spans="1:10" ht="21" customHeight="1" x14ac:dyDescent="0.25">
      <c r="A62" s="14"/>
      <c r="B62" s="6"/>
      <c r="C62" s="6"/>
      <c r="D62" s="16"/>
      <c r="E62" s="25"/>
      <c r="F62" s="16"/>
      <c r="H62" s="18"/>
      <c r="J62" s="22"/>
    </row>
    <row r="63" spans="1:10" ht="14.25" customHeight="1" x14ac:dyDescent="0.25">
      <c r="B63" s="14"/>
      <c r="C63" s="6"/>
      <c r="D63" s="16"/>
      <c r="E63" s="25"/>
      <c r="F63" s="16"/>
      <c r="H63" s="18"/>
      <c r="J63" s="22"/>
    </row>
    <row r="64" spans="1:10" x14ac:dyDescent="0.25">
      <c r="A64" s="26"/>
      <c r="B64" s="17"/>
      <c r="C64" s="17"/>
      <c r="D64" s="26"/>
      <c r="E64" s="17"/>
      <c r="F64" s="17"/>
      <c r="H64" s="18"/>
    </row>
    <row r="65" spans="1:6" x14ac:dyDescent="0.25">
      <c r="A65" s="26"/>
      <c r="B65" s="17"/>
      <c r="C65" s="17"/>
      <c r="D65" s="26"/>
      <c r="E65" s="26"/>
      <c r="F65" s="26"/>
    </row>
    <row r="66" spans="1:6" x14ac:dyDescent="0.25">
      <c r="A66" s="26"/>
      <c r="B66" s="17"/>
      <c r="C66" s="17"/>
      <c r="D66" s="26"/>
      <c r="E66" s="26"/>
      <c r="F66" s="26"/>
    </row>
    <row r="67" spans="1:6" x14ac:dyDescent="0.25">
      <c r="A67" s="26"/>
      <c r="B67" s="17"/>
      <c r="C67" s="17"/>
      <c r="D67" s="26"/>
      <c r="E67" s="26"/>
      <c r="F67" s="26"/>
    </row>
    <row r="68" spans="1:6" x14ac:dyDescent="0.25">
      <c r="A68" s="31" t="s">
        <v>53</v>
      </c>
      <c r="B68" s="31"/>
      <c r="C68" s="31"/>
      <c r="D68" s="31"/>
      <c r="E68" s="31"/>
      <c r="F68" s="31"/>
    </row>
    <row r="69" spans="1:6" x14ac:dyDescent="0.25">
      <c r="E69" s="27"/>
      <c r="F69" s="27"/>
    </row>
    <row r="70" spans="1:6" x14ac:dyDescent="0.25">
      <c r="E70" s="27"/>
      <c r="F70" s="28"/>
    </row>
    <row r="73" spans="1:6" x14ac:dyDescent="0.25">
      <c r="A73" s="27"/>
      <c r="B73" s="27"/>
      <c r="C73" s="27"/>
      <c r="D73" s="27"/>
      <c r="E73" s="27"/>
      <c r="F73" s="27"/>
    </row>
    <row r="74" spans="1:6" x14ac:dyDescent="0.25">
      <c r="A74" s="27"/>
      <c r="B74" s="27"/>
      <c r="C74" s="27"/>
      <c r="D74" s="27"/>
      <c r="E74" s="27"/>
      <c r="F74" s="27"/>
    </row>
    <row r="75" spans="1:6" x14ac:dyDescent="0.25">
      <c r="A75" s="27"/>
      <c r="B75" s="27"/>
      <c r="C75" s="27"/>
      <c r="D75" s="27"/>
      <c r="E75" s="27"/>
      <c r="F75" s="27"/>
    </row>
    <row r="76" spans="1:6" x14ac:dyDescent="0.25">
      <c r="A76" s="27"/>
      <c r="B76" s="27"/>
      <c r="C76" s="27"/>
      <c r="D76" s="27"/>
      <c r="E76" s="27"/>
      <c r="F76" s="27"/>
    </row>
  </sheetData>
  <mergeCells count="5">
    <mergeCell ref="A3:F3"/>
    <mergeCell ref="A4:F4"/>
    <mergeCell ref="A5:F5"/>
    <mergeCell ref="A68:F68"/>
    <mergeCell ref="A2:F2"/>
  </mergeCells>
  <pageMargins left="0.82677165354330717" right="0.23622047244094491" top="0.55118110236220474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Situacion</vt:lpstr>
      <vt:lpstr>'Estado Situacion'!Área_de_impresión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Karina Mercado</cp:lastModifiedBy>
  <cp:lastPrinted>2023-07-12T14:24:11Z</cp:lastPrinted>
  <dcterms:created xsi:type="dcterms:W3CDTF">2023-07-11T13:11:25Z</dcterms:created>
  <dcterms:modified xsi:type="dcterms:W3CDTF">2023-07-12T15:15:44Z</dcterms:modified>
</cp:coreProperties>
</file>