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SVRBD\Public\COMPARTIDOS FINANCIERA Y CONTABILIDAD\ESTADOS FINANCIEROS\2023\DICIEMBRE 2023\"/>
    </mc:Choice>
  </mc:AlternateContent>
  <xr:revisionPtr revIDLastSave="0" documentId="13_ncr:1_{8BB7F536-E42A-4A71-BE30-B9152A5B4BCA}" xr6:coauthVersionLast="47" xr6:coauthVersionMax="47" xr10:uidLastSave="{00000000-0000-0000-0000-000000000000}"/>
  <bookViews>
    <workbookView xWindow="-120" yWindow="-120" windowWidth="29040" windowHeight="15840" xr2:uid="{D356CF95-CB6E-4102-9533-D5764EF12792}"/>
  </bookViews>
  <sheets>
    <sheet name="Hoja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7" i="1" l="1"/>
  <c r="D57" i="1"/>
  <c r="F36" i="1"/>
  <c r="F42" i="1" s="1"/>
  <c r="D36" i="1"/>
  <c r="D42" i="1" s="1"/>
  <c r="I34" i="1"/>
  <c r="F24" i="1"/>
  <c r="D21" i="1"/>
  <c r="F18" i="1"/>
  <c r="D18" i="1"/>
  <c r="F15" i="1"/>
  <c r="F14" i="1"/>
  <c r="D14" i="1"/>
  <c r="F11" i="1"/>
  <c r="D11" i="1"/>
  <c r="D25" i="1" l="1"/>
  <c r="D58" i="1" s="1"/>
  <c r="F25" i="1"/>
  <c r="F58" i="1"/>
  <c r="F60" i="1" s="1"/>
  <c r="D59" i="1" s="1"/>
  <c r="D60" i="1" l="1"/>
</calcChain>
</file>

<file path=xl/sharedStrings.xml><?xml version="1.0" encoding="utf-8"?>
<sst xmlns="http://schemas.openxmlformats.org/spreadsheetml/2006/main" count="54" uniqueCount="51">
  <si>
    <t>Estado de Flujo de Efectivo</t>
  </si>
  <si>
    <t>Del ejercicio terminado al 31 de diciembre 2023 y 2022</t>
  </si>
  <si>
    <t>(Valores en RD$)</t>
  </si>
  <si>
    <t>Flujos de efectivo procedentes de actividades de operación (AOP)</t>
  </si>
  <si>
    <t>Cobros impuestos</t>
  </si>
  <si>
    <t>Contribuciones de la seguridad social</t>
  </si>
  <si>
    <t>Cobros por venta de bienes y servicios y arrendamientos</t>
  </si>
  <si>
    <t>Cobros de subvenciones, transferencias, y otras asignaciones</t>
  </si>
  <si>
    <t>Cobros de seguros por primas, reclamos y otros</t>
  </si>
  <si>
    <t>Cobros por contratos mantenidos para negocios o intercambio</t>
  </si>
  <si>
    <t>Cobros por Contaprestaciones</t>
  </si>
  <si>
    <t>Cobros por recargos, multas y Otros cobros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</si>
  <si>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</si>
  <si>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</si>
  <si>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</si>
  <si>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de pensiones y jubilaciones</t>
  </si>
  <si>
    <t>Pagos a proveedores</t>
  </si>
  <si>
    <t>Pagos por contratos mantenidos para negocios o intercambio</t>
  </si>
  <si>
    <t>Pagos de intereses</t>
  </si>
  <si>
    <t>Otros pagos</t>
  </si>
  <si>
    <t>Flujos de efectivo netos de las actividades de operación</t>
  </si>
  <si>
    <t xml:space="preserve"> </t>
  </si>
  <si>
    <t>Flujos de efectivo de las actividades de inversión (AINV)</t>
  </si>
  <si>
    <t>Cobros por venta de propiedad, planta y equipo</t>
  </si>
  <si>
    <t>Cobros por venta de intangibles y otros activos de largo plazo</t>
  </si>
  <si>
    <t>Cobros por títulos patrimoniales o de deuda y participación en asociaciones</t>
  </si>
  <si>
    <t>Cobros por reembolsos de préstamos o anticipos hechos a terceros</t>
  </si>
  <si>
    <t>Cobros por conceptos de contratos a futuro, a plazo, opciones o permuta</t>
  </si>
  <si>
    <t>Otros cobros</t>
  </si>
  <si>
    <t>Pagos por adquisición de propiedad, planta y equipo</t>
  </si>
  <si>
    <t>Pagos por adquisición de intangibles y otros activos de largo plazo</t>
  </si>
  <si>
    <t>Pagos por adquisición de títulos patrimoniales o de deuda y participación en asociaciones</t>
  </si>
  <si>
    <t>Pagos por otorgamiento de préstamos o anticipos hechos a terceros</t>
  </si>
  <si>
    <t>Pagos por conceptos de contratos a futuro, a plazo, opciones o permuta</t>
  </si>
  <si>
    <t>Pagos por costos de construcciones y desarrollos en proceso</t>
  </si>
  <si>
    <t>Flujos de efectivo netos por las actividades de inversión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</si>
  <si>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</si>
  <si>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</si>
  <si>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</si>
  <si>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</si>
  <si>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>Cobro de los arrendatarios por contratos de arrendamientos financieros</t>
  </si>
  <si>
    <t>Pago reembolso en efectivo de los montos recibidos en emisión de títulos de deudas, bonos</t>
  </si>
  <si>
    <t>Pago reembolso en efectivo de los montos recibidos en préstamos, pagarés, hipotecas</t>
  </si>
  <si>
    <t>Pago reembolso de efectivo recibió por aporte de accionista</t>
  </si>
  <si>
    <t>Pago por distribución/dividendos al gobierno</t>
  </si>
  <si>
    <t>Pago de los arrendatarios por contratos de arrendamientos financieros</t>
  </si>
  <si>
    <t>Flujos de efectivo netos por las actividades de financiación</t>
  </si>
  <si>
    <t>Incremento/(Disminución) neta en efectivo y equivalentes al efectivo</t>
  </si>
  <si>
    <t>Efectivo y equivalentes al efectivo al principio del período</t>
  </si>
  <si>
    <t>Las notas  7 a 24 son parte integral de estos Estados Financieros.</t>
  </si>
  <si>
    <t>Instituto del Tabaco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</si>
</sst>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C0A]#,##0.00&quot; &quot;;[$-1C0A]&quot;(&quot;#,##0.00&quot;)&quot;"/>
    <numFmt numFmtId="165" formatCode="0&quot; &quot;;&quot;(&quot;0&quot;)&quot;;&quot;- &quot;;&quot; &quot;@&quot; &quot;"/>
    <numFmt numFmtId="166" formatCode="&quot; &quot;* #,##0&quot; &quot;;&quot; &quot;* &quot;(&quot;#,##0&quot;)&quot;;&quot; &quot;* &quot;-&quot;#&quot; &quot;;&quot; &quot;@&quot; &quot;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 val="double"/>
      <sz val="11"/>
      <color rgb="FF000000"/>
      <name val="Times New Roman"/>
      <family val="1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164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165" fontId="3" fillId="0" borderId="0" xfId="0" applyNumberFormat="1" applyFont="1"/>
    <xf numFmtId="165" fontId="3" fillId="0" borderId="0" xfId="0" applyNumberFormat="1" applyFont="1" applyAlignment="1">
      <alignment horizontal="left" vertical="center" indent="7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/>
    <xf numFmtId="3" fontId="3" fillId="0" borderId="0" xfId="0" applyNumberFormat="1" applyFont="1" applyAlignment="1">
      <alignment horizontal="left" vertical="center" indent="7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/>
    <xf numFmtId="0" fontId="5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166" fontId="3" fillId="0" borderId="0" xfId="1" applyNumberFormat="1" applyFont="1" applyAlignment="1"/>
    <xf numFmtId="166" fontId="3" fillId="0" borderId="0" xfId="1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0" fillId="0" borderId="0" xfId="0" applyNumberFormat="1"/>
    <xf numFmtId="166" fontId="3" fillId="0" borderId="1" xfId="1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6" fontId="3" fillId="0" borderId="0" xfId="1" applyNumberFormat="1" applyFont="1"/>
    <xf numFmtId="165" fontId="3" fillId="0" borderId="1" xfId="0" applyNumberFormat="1" applyFont="1" applyBorder="1"/>
    <xf numFmtId="166" fontId="5" fillId="0" borderId="0" xfId="1" applyNumberFormat="1" applyFont="1" applyAlignment="1">
      <alignment vertical="center"/>
    </xf>
    <xf numFmtId="166" fontId="3" fillId="0" borderId="0" xfId="1" applyNumberFormat="1" applyFont="1" applyAlignment="1">
      <alignment horizontal="left" vertic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left" vertical="center"/>
    </xf>
    <xf numFmtId="3" fontId="0" fillId="0" borderId="0" xfId="0" applyNumberFormat="1"/>
    <xf numFmtId="3" fontId="5" fillId="0" borderId="1" xfId="0" applyNumberFormat="1" applyFont="1" applyBorder="1" applyAlignment="1">
      <alignment vertical="center"/>
    </xf>
    <xf numFmtId="165" fontId="6" fillId="0" borderId="0" xfId="0" applyNumberFormat="1" applyFont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fermin\Downloads\Documentos\ESTADOS%20FINANCIEROS%20HACIENDA%202023%202%20(version%202).ods" TargetMode="External"/><Relationship Id="rId1" Type="http://schemas.openxmlformats.org/officeDocument/2006/relationships/externalLinkPath" Target="file:///C:\Users\yfermin\Downloads\Documentos\ESTADOS%20FINANCIEROS%20HACIENDA%202023%202%20(version%202).od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fermin\Desktop\documentos\eeff%20digecog%202017-2016%20jar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s_Estados_2023"/>
      <sheetName val="Hoja5"/>
      <sheetName val="Estado_Situacion_Financiera"/>
      <sheetName val="Estsdo_Rendimiento_Financiero"/>
      <sheetName val="Estado_Flujo_Efectivo"/>
      <sheetName val="Presupuesto"/>
      <sheetName val="CONCILIACION"/>
      <sheetName val="Hoja12"/>
      <sheetName val="Hoja2"/>
      <sheetName val="cuadro_activo"/>
      <sheetName val="Estado_de_Cambio_en_el_Patrimon"/>
      <sheetName val="Hoja1"/>
    </sheetNames>
    <sheetDataSet>
      <sheetData sheetId="0">
        <row r="21">
          <cell r="G21">
            <v>91518716</v>
          </cell>
        </row>
        <row r="418">
          <cell r="G418">
            <v>340967950</v>
          </cell>
          <cell r="I418">
            <v>340978714</v>
          </cell>
        </row>
      </sheetData>
      <sheetData sheetId="1"/>
      <sheetData sheetId="2"/>
      <sheetData sheetId="3">
        <row r="14">
          <cell r="D14">
            <v>5094182</v>
          </cell>
          <cell r="F14">
            <v>6396956</v>
          </cell>
        </row>
        <row r="15">
          <cell r="F15">
            <v>1136009</v>
          </cell>
        </row>
        <row r="20">
          <cell r="D20">
            <v>263194667</v>
          </cell>
          <cell r="F20">
            <v>279714373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C_Balance_Comprobación"/>
      <sheetName val="ESF_-_Situación_Financiera1"/>
      <sheetName val="_ERF-Rendimiento_Financiero1"/>
      <sheetName val="ECANP-Cambio_Patrimonio1"/>
      <sheetName val="EFE-Flujo_de_Efectivo1"/>
      <sheetName val="Reg__no_monetarios1"/>
      <sheetName val="BC_Balance_Comprobación4"/>
      <sheetName val="ESF_-_Situación_Financiera"/>
      <sheetName val="_ERF-Rendimiento_Financiero"/>
      <sheetName val="ECANP-Cambio_Patrimonio"/>
      <sheetName val="EFE-Flujo_de_Efectivo"/>
      <sheetName val="Reg__no_monetarios"/>
      <sheetName val="BC_Balance_Comprobación2"/>
      <sheetName val="eeff_digecog_2017-2016_jars_fi3"/>
      <sheetName val="BC_Balance_Comprobación3"/>
      <sheetName val="eeff_digecog_2017-2016_jars_fin"/>
      <sheetName val="eeff_digecog_2017-2016_jars_fi1"/>
      <sheetName val="BC_Balance_Comprobación1"/>
      <sheetName val="eeff_digecog_2017-2016_jars_fi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DFCD2-5E23-4DAA-82CC-7AA26AF4B999}">
  <dimension ref="A2:I65"/>
  <sheetViews>
    <sheetView tabSelected="1" topLeftCell="A18" workbookViewId="0">
      <selection activeCell="B74" sqref="B74"/>
    </sheetView>
  </sheetViews>
  <sheetFormatPr baseColWidth="10" defaultRowHeight="15" x14ac:dyDescent="0.25"/>
  <cols>
    <col min="1" max="1" width="1.5703125" customWidth="1"/>
    <col min="2" max="2" width="48.7109375" customWidth="1"/>
    <col min="3" max="3" width="8" customWidth="1"/>
    <col min="4" max="4" width="15.7109375" customWidth="1"/>
    <col min="5" max="5" width="3" customWidth="1"/>
    <col min="6" max="6" width="14" customWidth="1"/>
    <col min="7" max="7" width="17" customWidth="1"/>
    <col min="8" max="9" width="12.140625" customWidth="1"/>
    <col min="10" max="10" width="12.5703125" customWidth="1"/>
  </cols>
  <sheetData>
    <row r="2" spans="1:6" ht="18.75" x14ac:dyDescent="0.25">
      <c r="A2" s="39" t="s">
        <v>50</v>
      </c>
      <c r="B2" s="39"/>
      <c r="C2" s="39"/>
      <c r="D2" s="39"/>
      <c r="E2" s="39"/>
      <c r="F2" s="39"/>
    </row>
    <row r="3" spans="1:6" ht="18.75" x14ac:dyDescent="0.25">
      <c r="A3" s="39" t="s">
        <v>0</v>
      </c>
      <c r="B3" s="39"/>
      <c r="C3" s="39"/>
      <c r="D3" s="39"/>
      <c r="E3" s="39"/>
      <c r="F3" s="39"/>
    </row>
    <row r="4" spans="1:6" ht="18.75" x14ac:dyDescent="0.25">
      <c r="A4" s="39" t="s">
        <v>1</v>
      </c>
      <c r="B4" s="39"/>
      <c r="C4" s="39"/>
      <c r="D4" s="39"/>
      <c r="E4" s="39"/>
      <c r="F4" s="39"/>
    </row>
    <row r="5" spans="1:6" ht="18.75" x14ac:dyDescent="0.25">
      <c r="A5" s="39" t="s">
        <v>2</v>
      </c>
      <c r="B5" s="39"/>
      <c r="C5" s="39"/>
      <c r="D5" s="39"/>
      <c r="E5" s="39"/>
      <c r="F5" s="39"/>
    </row>
    <row r="6" spans="1:6" x14ac:dyDescent="0.25">
      <c r="A6" s="1"/>
      <c r="B6" s="1"/>
      <c r="C6" s="1"/>
      <c r="D6" s="2">
        <v>2023</v>
      </c>
      <c r="E6" s="3"/>
      <c r="F6" s="2">
        <v>2022</v>
      </c>
    </row>
    <row r="7" spans="1:6" x14ac:dyDescent="0.25">
      <c r="A7" s="4" t="s">
        <v>3</v>
      </c>
      <c r="B7" s="5"/>
      <c r="C7" s="5"/>
      <c r="D7" s="6"/>
      <c r="E7" s="7"/>
      <c r="F7" s="7"/>
    </row>
    <row r="8" spans="1:6" ht="18.75" hidden="1" customHeight="1" x14ac:dyDescent="0.25">
      <c r="A8" s="8"/>
      <c r="B8" s="9" t="s">
        <v>4</v>
      </c>
      <c r="C8" s="1"/>
      <c r="D8" s="10">
        <v>0</v>
      </c>
      <c r="E8" s="11"/>
      <c r="F8" s="10">
        <v>0</v>
      </c>
    </row>
    <row r="9" spans="1:6" ht="16.5" hidden="1" customHeight="1" x14ac:dyDescent="0.25">
      <c r="A9" s="8"/>
      <c r="B9" s="9" t="s">
        <v>5</v>
      </c>
      <c r="C9" s="1"/>
      <c r="D9" s="10">
        <v>0</v>
      </c>
      <c r="E9" s="11"/>
      <c r="F9" s="10">
        <v>0</v>
      </c>
    </row>
    <row r="10" spans="1:6" ht="22.5" hidden="1" customHeight="1" x14ac:dyDescent="0.25">
      <c r="A10" s="8"/>
      <c r="B10" s="9" t="s">
        <v>6</v>
      </c>
      <c r="C10" s="1"/>
      <c r="D10" s="10">
        <v>0</v>
      </c>
      <c r="E10" s="11"/>
      <c r="F10" s="10">
        <v>0</v>
      </c>
    </row>
    <row r="11" spans="1:6" ht="26.25" customHeight="1" x14ac:dyDescent="0.25">
      <c r="A11" s="1"/>
      <c r="B11" s="9" t="s">
        <v>7</v>
      </c>
      <c r="C11" s="1"/>
      <c r="D11" s="12">
        <f>[1]Notas_Estados_2023!$G$418</f>
        <v>340967950</v>
      </c>
      <c r="E11" s="13"/>
      <c r="F11" s="12">
        <f>[1]Notas_Estados_2023!$I$418</f>
        <v>340978714</v>
      </c>
    </row>
    <row r="12" spans="1:6" ht="17.25" hidden="1" customHeight="1" x14ac:dyDescent="0.25">
      <c r="A12" s="8"/>
      <c r="B12" s="9" t="s">
        <v>8</v>
      </c>
      <c r="C12" s="1"/>
      <c r="D12" s="14">
        <v>0</v>
      </c>
      <c r="E12" s="15"/>
      <c r="F12" s="14">
        <v>0</v>
      </c>
    </row>
    <row r="13" spans="1:6" ht="22.5" hidden="1" customHeight="1" x14ac:dyDescent="0.25">
      <c r="A13" s="8"/>
      <c r="B13" s="9" t="s">
        <v>9</v>
      </c>
      <c r="C13" s="1"/>
      <c r="D13" s="14">
        <v>0</v>
      </c>
      <c r="E13" s="15"/>
      <c r="F13" s="14">
        <v>0</v>
      </c>
    </row>
    <row r="14" spans="1:6" ht="20.25" customHeight="1" x14ac:dyDescent="0.25">
      <c r="A14" s="8"/>
      <c r="B14" s="9" t="s">
        <v>10</v>
      </c>
      <c r="C14" s="1"/>
      <c r="D14" s="14">
        <f>[1]Estsdo_Rendimiento_Financiero!$D$14</f>
        <v>5094182</v>
      </c>
      <c r="E14" s="15"/>
      <c r="F14" s="14">
        <f>[1]Estsdo_Rendimiento_Financiero!F14-6</f>
        <v>6396950</v>
      </c>
    </row>
    <row r="15" spans="1:6" ht="13.5" customHeight="1" x14ac:dyDescent="0.25">
      <c r="A15" s="8"/>
      <c r="B15" s="9" t="s">
        <v>11</v>
      </c>
      <c r="C15" s="1"/>
      <c r="D15" s="16">
        <v>0</v>
      </c>
      <c r="E15" s="15"/>
      <c r="F15" s="17">
        <f>[1]Estsdo_Rendimiento_Financiero!F15-3</f>
        <v>1136006</v>
      </c>
    </row>
    <row r="16" spans="1:6" x14ac:dyDescent="0.25">
      <c r="A16" s="18"/>
      <c r="B16" s="19"/>
      <c r="C16" s="8"/>
      <c r="D16" s="10"/>
      <c r="E16" s="10"/>
      <c r="F16" s="10"/>
    </row>
    <row r="17" spans="1:7" ht="23.25" customHeight="1" x14ac:dyDescent="0.25">
      <c r="A17" s="8"/>
      <c r="B17" s="9" t="s">
        <v>12</v>
      </c>
      <c r="C17" s="1"/>
      <c r="D17" s="20">
        <v>-2060135</v>
      </c>
      <c r="E17" s="11"/>
      <c r="F17" s="20">
        <v>-1613114</v>
      </c>
    </row>
    <row r="18" spans="1:7" ht="18.75" customHeight="1" x14ac:dyDescent="0.25">
      <c r="A18" s="1"/>
      <c r="B18" s="9" t="s">
        <v>13</v>
      </c>
      <c r="C18" s="1"/>
      <c r="D18" s="21">
        <f>-[1]Estsdo_Rendimiento_Financiero!$D$20-D19</f>
        <v>-234316854</v>
      </c>
      <c r="E18" s="22"/>
      <c r="F18" s="21">
        <f>-[1]Estsdo_Rendimiento_Financiero!$F$20-F19</f>
        <v>-250836560</v>
      </c>
      <c r="G18" s="23"/>
    </row>
    <row r="19" spans="1:7" ht="17.25" customHeight="1" x14ac:dyDescent="0.25">
      <c r="A19" s="8"/>
      <c r="B19" s="9" t="s">
        <v>14</v>
      </c>
      <c r="C19" s="1"/>
      <c r="D19" s="20">
        <v>-28877813</v>
      </c>
      <c r="E19" s="11"/>
      <c r="F19" s="20">
        <v>-28877813</v>
      </c>
    </row>
    <row r="20" spans="1:7" ht="18.75" hidden="1" customHeight="1" x14ac:dyDescent="0.25">
      <c r="A20" s="8"/>
      <c r="B20" s="9" t="s">
        <v>15</v>
      </c>
      <c r="C20" s="1"/>
      <c r="D20" s="20">
        <v>0</v>
      </c>
      <c r="E20" s="11"/>
      <c r="F20" s="20">
        <v>0</v>
      </c>
    </row>
    <row r="21" spans="1:7" ht="22.5" customHeight="1" x14ac:dyDescent="0.25">
      <c r="A21" s="1"/>
      <c r="B21" s="9" t="s">
        <v>16</v>
      </c>
      <c r="C21" s="1"/>
      <c r="D21" s="21">
        <f>-60140676+1810516-12784088-92179+191000</f>
        <v>-71015427</v>
      </c>
      <c r="E21" s="22"/>
      <c r="F21" s="21">
        <v>-52751588</v>
      </c>
    </row>
    <row r="22" spans="1:7" ht="21.75" hidden="1" customHeight="1" x14ac:dyDescent="0.25">
      <c r="A22" s="8"/>
      <c r="B22" s="9" t="s">
        <v>17</v>
      </c>
      <c r="C22" s="1"/>
      <c r="D22" s="20">
        <v>0</v>
      </c>
      <c r="E22" s="11"/>
      <c r="F22" s="20">
        <v>0</v>
      </c>
    </row>
    <row r="23" spans="1:7" ht="17.25" hidden="1" customHeight="1" x14ac:dyDescent="0.25">
      <c r="A23" s="8"/>
      <c r="B23" s="9" t="s">
        <v>18</v>
      </c>
      <c r="C23" s="1"/>
      <c r="D23" s="20">
        <v>0</v>
      </c>
      <c r="E23" s="11"/>
      <c r="F23" s="20">
        <v>0</v>
      </c>
    </row>
    <row r="24" spans="1:7" x14ac:dyDescent="0.25">
      <c r="A24" s="1"/>
      <c r="B24" s="9" t="s">
        <v>19</v>
      </c>
      <c r="C24" s="1"/>
      <c r="D24" s="24">
        <v>0</v>
      </c>
      <c r="E24" s="22"/>
      <c r="F24" s="24">
        <f>-13045793-1136000+6686443-1850479+1724529+1492511</f>
        <v>-6128789</v>
      </c>
    </row>
    <row r="25" spans="1:7" x14ac:dyDescent="0.25">
      <c r="A25" s="4" t="s">
        <v>20</v>
      </c>
      <c r="B25" s="1"/>
      <c r="C25" s="1"/>
      <c r="D25" s="25">
        <f>SUM(D8:D24)</f>
        <v>9791903</v>
      </c>
      <c r="E25" s="22"/>
      <c r="F25" s="25">
        <f>SUM(F8:F24)</f>
        <v>8303806</v>
      </c>
    </row>
    <row r="26" spans="1:7" x14ac:dyDescent="0.25">
      <c r="A26" s="1"/>
      <c r="B26" s="1" t="s">
        <v>21</v>
      </c>
      <c r="C26" s="1"/>
      <c r="D26" s="26"/>
      <c r="E26" s="26"/>
      <c r="F26" s="26"/>
    </row>
    <row r="27" spans="1:7" x14ac:dyDescent="0.25">
      <c r="A27" s="4" t="s">
        <v>22</v>
      </c>
      <c r="B27" s="5"/>
      <c r="C27" s="5"/>
      <c r="D27" s="27"/>
      <c r="E27" s="26"/>
      <c r="G27" s="23"/>
    </row>
    <row r="28" spans="1:7" ht="20.25" hidden="1" customHeight="1" x14ac:dyDescent="0.25">
      <c r="A28" s="8"/>
      <c r="B28" s="9" t="s">
        <v>23</v>
      </c>
      <c r="C28" s="1"/>
      <c r="D28" s="10">
        <v>0</v>
      </c>
      <c r="E28" s="11"/>
      <c r="F28" s="10">
        <v>0</v>
      </c>
    </row>
    <row r="29" spans="1:7" ht="21" hidden="1" customHeight="1" x14ac:dyDescent="0.25">
      <c r="A29" s="8"/>
      <c r="B29" s="9" t="s">
        <v>24</v>
      </c>
      <c r="C29" s="1"/>
      <c r="D29" s="10">
        <v>0</v>
      </c>
      <c r="E29" s="11"/>
      <c r="F29" s="10">
        <v>0</v>
      </c>
    </row>
    <row r="30" spans="1:7" ht="20.25" hidden="1" customHeight="1" x14ac:dyDescent="0.25">
      <c r="A30" s="8"/>
      <c r="B30" s="9" t="s">
        <v>25</v>
      </c>
      <c r="C30" s="1"/>
      <c r="D30" s="10">
        <v>0</v>
      </c>
      <c r="E30" s="11"/>
      <c r="F30" s="10">
        <v>0</v>
      </c>
    </row>
    <row r="31" spans="1:7" ht="21" hidden="1" customHeight="1" x14ac:dyDescent="0.25">
      <c r="A31" s="8"/>
      <c r="B31" s="9" t="s">
        <v>26</v>
      </c>
      <c r="C31" s="1"/>
      <c r="D31" s="10">
        <v>0</v>
      </c>
      <c r="E31" s="11"/>
      <c r="F31" s="10">
        <v>0</v>
      </c>
    </row>
    <row r="32" spans="1:7" ht="18" hidden="1" customHeight="1" x14ac:dyDescent="0.25">
      <c r="A32" s="8"/>
      <c r="B32" s="9" t="s">
        <v>27</v>
      </c>
      <c r="C32" s="1"/>
      <c r="D32" s="10">
        <v>0</v>
      </c>
      <c r="E32" s="11"/>
      <c r="F32" s="10">
        <v>0</v>
      </c>
    </row>
    <row r="33" spans="1:9" ht="15.75" hidden="1" customHeight="1" x14ac:dyDescent="0.25">
      <c r="A33" s="8"/>
      <c r="B33" s="9" t="s">
        <v>28</v>
      </c>
      <c r="C33" s="1"/>
      <c r="D33" s="10">
        <v>0</v>
      </c>
      <c r="E33" s="11"/>
      <c r="F33" s="10">
        <v>0</v>
      </c>
    </row>
    <row r="34" spans="1:9" ht="9" hidden="1" customHeight="1" x14ac:dyDescent="0.25">
      <c r="A34" s="18"/>
      <c r="B34" s="19"/>
      <c r="C34" s="8"/>
      <c r="D34" s="10"/>
      <c r="E34" s="10"/>
      <c r="F34" s="10"/>
      <c r="I34">
        <f>873308+4901053</f>
        <v>5774361</v>
      </c>
    </row>
    <row r="35" spans="1:9" ht="22.5" customHeight="1" x14ac:dyDescent="0.25">
      <c r="A35" s="1"/>
      <c r="B35" s="9" t="s">
        <v>29</v>
      </c>
      <c r="C35" s="1"/>
      <c r="D35" s="21">
        <v>-5977905</v>
      </c>
      <c r="E35" s="22"/>
      <c r="F35" s="21">
        <v>-6908740</v>
      </c>
    </row>
    <row r="36" spans="1:9" ht="21" hidden="1" customHeight="1" x14ac:dyDescent="0.25">
      <c r="A36" s="1"/>
      <c r="B36" s="9" t="s">
        <v>30</v>
      </c>
      <c r="C36" s="1"/>
      <c r="D36" s="28">
        <f>+[2]BC_Balance_Comprobación2!N21+[2]BC_Balance_Comprobación2!N22</f>
        <v>0</v>
      </c>
      <c r="E36" s="22"/>
      <c r="F36" s="28">
        <f>+[2]BC_Balance_Comprobación2!P21+[2]BC_Balance_Comprobación2!P22</f>
        <v>0</v>
      </c>
    </row>
    <row r="37" spans="1:9" ht="22.5" hidden="1" customHeight="1" x14ac:dyDescent="0.25">
      <c r="A37" s="8"/>
      <c r="B37" s="9" t="s">
        <v>31</v>
      </c>
      <c r="C37" s="1"/>
      <c r="D37" s="10">
        <v>0</v>
      </c>
      <c r="E37" s="11"/>
      <c r="F37" s="10">
        <v>0</v>
      </c>
    </row>
    <row r="38" spans="1:9" ht="24" hidden="1" customHeight="1" x14ac:dyDescent="0.25">
      <c r="A38" s="8"/>
      <c r="B38" s="9" t="s">
        <v>32</v>
      </c>
      <c r="C38" s="1"/>
      <c r="D38" s="10">
        <v>0</v>
      </c>
      <c r="E38" s="11"/>
      <c r="F38" s="10">
        <v>0</v>
      </c>
    </row>
    <row r="39" spans="1:9" ht="18.75" hidden="1" customHeight="1" x14ac:dyDescent="0.25">
      <c r="A39" s="8"/>
      <c r="B39" s="9" t="s">
        <v>33</v>
      </c>
      <c r="C39" s="1"/>
      <c r="D39" s="10">
        <v>0</v>
      </c>
      <c r="E39" s="11"/>
      <c r="F39" s="10">
        <v>0</v>
      </c>
    </row>
    <row r="40" spans="1:9" ht="21" customHeight="1" x14ac:dyDescent="0.25">
      <c r="A40" s="8"/>
      <c r="B40" s="9" t="s">
        <v>34</v>
      </c>
      <c r="C40" s="1"/>
      <c r="D40" s="29">
        <v>-209540</v>
      </c>
      <c r="E40" s="11"/>
      <c r="F40" s="10">
        <v>0</v>
      </c>
    </row>
    <row r="41" spans="1:9" hidden="1" x14ac:dyDescent="0.25">
      <c r="A41" s="8"/>
      <c r="B41" s="9" t="s">
        <v>19</v>
      </c>
      <c r="C41" s="1"/>
      <c r="D41" s="30">
        <v>0</v>
      </c>
      <c r="E41" s="11"/>
      <c r="F41" s="30">
        <v>0</v>
      </c>
    </row>
    <row r="42" spans="1:9" x14ac:dyDescent="0.25">
      <c r="A42" s="4" t="s">
        <v>35</v>
      </c>
      <c r="B42" s="1"/>
      <c r="C42" s="1"/>
      <c r="D42" s="31">
        <f>SUM(D28:D41)</f>
        <v>-6187445</v>
      </c>
      <c r="E42" s="32"/>
      <c r="F42" s="31">
        <f>SUM(F28:F41)</f>
        <v>-6908740</v>
      </c>
    </row>
    <row r="43" spans="1:9" x14ac:dyDescent="0.25">
      <c r="A43" s="4"/>
      <c r="B43" s="1"/>
      <c r="C43" s="1"/>
      <c r="D43" s="26"/>
      <c r="E43" s="26"/>
      <c r="F43" s="26"/>
    </row>
    <row r="44" spans="1:9" hidden="1" x14ac:dyDescent="0.25">
      <c r="A44" s="18" t="s">
        <v>36</v>
      </c>
      <c r="B44" s="33"/>
      <c r="C44" s="33"/>
      <c r="D44" s="27"/>
      <c r="E44" s="26"/>
      <c r="F44" s="26"/>
    </row>
    <row r="45" spans="1:9" ht="18" hidden="1" customHeight="1" x14ac:dyDescent="0.25">
      <c r="A45" s="8"/>
      <c r="B45" s="9" t="s">
        <v>37</v>
      </c>
      <c r="C45" s="1"/>
      <c r="D45" s="10">
        <v>0</v>
      </c>
      <c r="E45" s="11"/>
      <c r="F45" s="10">
        <v>0</v>
      </c>
    </row>
    <row r="46" spans="1:9" ht="16.5" hidden="1" customHeight="1" x14ac:dyDescent="0.25">
      <c r="A46" s="8"/>
      <c r="B46" s="9" t="s">
        <v>38</v>
      </c>
      <c r="C46" s="1"/>
      <c r="D46" s="10">
        <v>0</v>
      </c>
      <c r="E46" s="11"/>
      <c r="F46" s="10">
        <v>0</v>
      </c>
    </row>
    <row r="47" spans="1:9" ht="24.75" hidden="1" customHeight="1" x14ac:dyDescent="0.25">
      <c r="A47" s="8"/>
      <c r="B47" s="9" t="s">
        <v>39</v>
      </c>
      <c r="C47" s="1"/>
      <c r="D47" s="10">
        <v>0</v>
      </c>
      <c r="E47" s="11"/>
      <c r="F47" s="10">
        <v>0</v>
      </c>
    </row>
    <row r="48" spans="1:9" ht="19.5" hidden="1" customHeight="1" x14ac:dyDescent="0.25">
      <c r="A48" s="8"/>
      <c r="B48" s="9" t="s">
        <v>40</v>
      </c>
      <c r="C48" s="1"/>
      <c r="D48" s="10">
        <v>0</v>
      </c>
      <c r="E48" s="11"/>
      <c r="F48" s="10">
        <v>0</v>
      </c>
    </row>
    <row r="49" spans="1:7" ht="13.5" hidden="1" customHeight="1" x14ac:dyDescent="0.25">
      <c r="A49" s="8"/>
      <c r="B49" s="9" t="s">
        <v>28</v>
      </c>
      <c r="C49" s="1"/>
      <c r="D49" s="10">
        <v>0</v>
      </c>
      <c r="E49" s="11"/>
      <c r="F49" s="10">
        <v>0</v>
      </c>
    </row>
    <row r="50" spans="1:7" x14ac:dyDescent="0.25">
      <c r="A50" s="18"/>
      <c r="B50" s="19"/>
      <c r="C50" s="8"/>
      <c r="D50" s="10"/>
      <c r="E50" s="10"/>
      <c r="F50" s="10"/>
    </row>
    <row r="51" spans="1:7" ht="23.25" hidden="1" customHeight="1" x14ac:dyDescent="0.25">
      <c r="A51" s="8"/>
      <c r="B51" s="9" t="s">
        <v>41</v>
      </c>
      <c r="C51" s="1"/>
      <c r="D51" s="10">
        <v>0</v>
      </c>
      <c r="E51" s="11"/>
      <c r="F51" s="10">
        <v>0</v>
      </c>
    </row>
    <row r="52" spans="1:7" ht="20.25" hidden="1" customHeight="1" x14ac:dyDescent="0.25">
      <c r="A52" s="8"/>
      <c r="B52" s="9" t="s">
        <v>42</v>
      </c>
      <c r="C52" s="1"/>
      <c r="D52" s="10">
        <v>0</v>
      </c>
      <c r="E52" s="11"/>
      <c r="F52" s="10">
        <v>0</v>
      </c>
    </row>
    <row r="53" spans="1:7" ht="30" hidden="1" customHeight="1" x14ac:dyDescent="0.25">
      <c r="A53" s="8"/>
      <c r="B53" s="9" t="s">
        <v>43</v>
      </c>
      <c r="C53" s="1"/>
      <c r="D53" s="10">
        <v>0</v>
      </c>
      <c r="E53" s="11"/>
      <c r="F53" s="10">
        <v>0</v>
      </c>
    </row>
    <row r="54" spans="1:7" ht="21.75" hidden="1" customHeight="1" x14ac:dyDescent="0.25">
      <c r="A54" s="8"/>
      <c r="B54" s="9" t="s">
        <v>44</v>
      </c>
      <c r="C54" s="1"/>
      <c r="D54" s="10">
        <v>0</v>
      </c>
      <c r="E54" s="11"/>
      <c r="F54" s="10">
        <v>0</v>
      </c>
    </row>
    <row r="55" spans="1:7" ht="18" hidden="1" customHeight="1" x14ac:dyDescent="0.25">
      <c r="A55" s="8"/>
      <c r="B55" s="9" t="s">
        <v>45</v>
      </c>
      <c r="C55" s="1"/>
      <c r="D55" s="10">
        <v>0</v>
      </c>
      <c r="E55" s="11"/>
      <c r="F55" s="10">
        <v>0</v>
      </c>
    </row>
    <row r="56" spans="1:7" hidden="1" x14ac:dyDescent="0.25">
      <c r="A56" s="8"/>
      <c r="B56" s="9" t="s">
        <v>19</v>
      </c>
      <c r="C56" s="1"/>
      <c r="D56" s="30">
        <v>0</v>
      </c>
      <c r="E56" s="11"/>
      <c r="F56" s="30">
        <v>0</v>
      </c>
    </row>
    <row r="57" spans="1:7" hidden="1" x14ac:dyDescent="0.25">
      <c r="A57" s="18" t="s">
        <v>46</v>
      </c>
      <c r="B57" s="8"/>
      <c r="C57" s="8"/>
      <c r="D57" s="27">
        <f>SUM(D45:D56)</f>
        <v>0</v>
      </c>
      <c r="E57" s="11"/>
      <c r="F57" s="27">
        <f>SUM(F45:F56)</f>
        <v>0</v>
      </c>
      <c r="G57" s="23"/>
    </row>
    <row r="58" spans="1:7" x14ac:dyDescent="0.25">
      <c r="A58" s="34" t="s">
        <v>47</v>
      </c>
      <c r="B58" s="1"/>
      <c r="C58" s="1"/>
      <c r="D58" s="12">
        <f>SUM(D25,D42,D57)</f>
        <v>3604458</v>
      </c>
      <c r="E58" s="22"/>
      <c r="F58" s="12">
        <f>SUM(F25,F42,F57)</f>
        <v>1395066</v>
      </c>
      <c r="G58" s="23"/>
    </row>
    <row r="59" spans="1:7" x14ac:dyDescent="0.25">
      <c r="A59" s="1" t="s">
        <v>48</v>
      </c>
      <c r="B59" s="1"/>
      <c r="C59" s="1"/>
      <c r="D59" s="16">
        <f>+F60</f>
        <v>87914258</v>
      </c>
      <c r="E59" s="22"/>
      <c r="F59" s="16">
        <v>86519192</v>
      </c>
      <c r="G59" s="35"/>
    </row>
    <row r="60" spans="1:7" x14ac:dyDescent="0.25">
      <c r="A60" s="4">
        <v>-13</v>
      </c>
      <c r="B60" s="1"/>
      <c r="C60" s="1"/>
      <c r="D60" s="36">
        <f>SUM(D58:D59)</f>
        <v>91518716</v>
      </c>
      <c r="E60" s="37"/>
      <c r="F60" s="36">
        <f>+F59+F58</f>
        <v>87914258</v>
      </c>
      <c r="G60" s="23"/>
    </row>
    <row r="61" spans="1:7" x14ac:dyDescent="0.25">
      <c r="A61" s="4"/>
      <c r="B61" s="1"/>
      <c r="C61" s="1"/>
      <c r="D61" s="7"/>
      <c r="E61" s="7"/>
      <c r="F61" s="7"/>
    </row>
    <row r="62" spans="1:7" x14ac:dyDescent="0.25">
      <c r="A62" s="4"/>
      <c r="B62" s="1"/>
      <c r="C62" s="1"/>
      <c r="D62" s="7"/>
      <c r="E62" s="7"/>
      <c r="F62" s="7"/>
    </row>
    <row r="63" spans="1:7" x14ac:dyDescent="0.25">
      <c r="B63" s="38"/>
    </row>
    <row r="65" spans="2:6" ht="15.75" x14ac:dyDescent="0.25">
      <c r="B65" s="40" t="s">
        <v>49</v>
      </c>
      <c r="C65" s="40"/>
      <c r="D65" s="40"/>
      <c r="E65" s="40"/>
      <c r="F65" s="40"/>
    </row>
  </sheetData>
  <mergeCells count="5">
    <mergeCell ref="A2:F2"/>
    <mergeCell ref="A3:F3"/>
    <mergeCell ref="A4:F4"/>
    <mergeCell ref="A5:F5"/>
    <mergeCell ref="B65:F65"/>
  </mergeCells>
  <pageMargins left="0.70866141732283472" right="0.31496062992125984" top="0.35433070866141736" bottom="0.35433070866141736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Karina Mercado</cp:lastModifiedBy>
  <cp:lastPrinted>2024-01-22T18:54:34Z</cp:lastPrinted>
  <dcterms:created xsi:type="dcterms:W3CDTF">2024-01-17T14:27:17Z</dcterms:created>
  <dcterms:modified xsi:type="dcterms:W3CDTF">2024-01-22T18:54:52Z</dcterms:modified>
</cp:coreProperties>
</file>