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SVRBD\Public\COMPARTIDOS FINANCIERA Y CONTABILIDAD\ESTADOS FINANCIEROS\2023\DICIEMBRE 2023\"/>
    </mc:Choice>
  </mc:AlternateContent>
  <xr:revisionPtr revIDLastSave="0" documentId="13_ncr:1_{2A5C2708-769F-4DAB-A079-FC9B7F940D75}" xr6:coauthVersionLast="47" xr6:coauthVersionMax="47" xr10:uidLastSave="{00000000-0000-0000-0000-000000000000}"/>
  <bookViews>
    <workbookView xWindow="-120" yWindow="-120" windowWidth="29040" windowHeight="15840" xr2:uid="{92A11486-96C6-4977-B730-C3BFA33B131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1" l="1"/>
  <c r="G23" i="1"/>
  <c r="D22" i="1"/>
  <c r="G22" i="1" s="1"/>
  <c r="H21" i="1"/>
  <c r="G21" i="1"/>
  <c r="F20" i="1"/>
  <c r="D20" i="1"/>
  <c r="G20" i="1" s="1"/>
  <c r="F19" i="1"/>
  <c r="D19" i="1"/>
  <c r="G19" i="1" s="1"/>
  <c r="F18" i="1"/>
  <c r="H18" i="1" s="1"/>
  <c r="D18" i="1"/>
  <c r="H15" i="1"/>
  <c r="G15" i="1"/>
  <c r="D14" i="1"/>
  <c r="H14" i="1" s="1"/>
  <c r="F13" i="1"/>
  <c r="D13" i="1"/>
  <c r="H22" i="1" l="1"/>
  <c r="D17" i="1"/>
  <c r="D27" i="1" s="1"/>
  <c r="H19" i="1"/>
  <c r="F17" i="1"/>
  <c r="F27" i="1" s="1"/>
  <c r="G18" i="1"/>
  <c r="H20" i="1"/>
  <c r="H13" i="1"/>
  <c r="G14" i="1"/>
  <c r="G13" i="1"/>
  <c r="H17" i="1" l="1"/>
</calcChain>
</file>

<file path=xl/sharedStrings.xml><?xml version="1.0" encoding="utf-8"?>
<sst xmlns="http://schemas.openxmlformats.org/spreadsheetml/2006/main" count="29" uniqueCount="28">
  <si>
    <t>Presupuesto</t>
  </si>
  <si>
    <t>% de</t>
  </si>
  <si>
    <t>Concepto</t>
  </si>
  <si>
    <t>Reformado</t>
  </si>
  <si>
    <t>Ejecutado</t>
  </si>
  <si>
    <t>Ejecucion</t>
  </si>
  <si>
    <t>Variacion</t>
  </si>
  <si>
    <t>(A)</t>
  </si>
  <si>
    <t>(B)</t>
  </si>
  <si>
    <t>(C=B/A)</t>
  </si>
  <si>
    <t>(D=A-B)</t>
  </si>
  <si>
    <t>Ingresos Totales</t>
  </si>
  <si>
    <t>Transferencias y donaciones</t>
  </si>
  <si>
    <t>Ingresos por Contraprestacion</t>
  </si>
  <si>
    <t>Gastos Totales</t>
  </si>
  <si>
    <t>Remuneraciones y contribuciones</t>
  </si>
  <si>
    <t>Contrataciones de servicios</t>
  </si>
  <si>
    <t>Materiales y suministros</t>
  </si>
  <si>
    <t>Transferencias corrientes</t>
  </si>
  <si>
    <t>Bienes muebles, inmuebles e intangibles</t>
  </si>
  <si>
    <t>Obras</t>
  </si>
  <si>
    <t>Resultado Financiero</t>
  </si>
  <si>
    <t>Las notas  7 a 25 son parte integral de estos Estados Financieros.</t>
  </si>
  <si>
    <t>Estado de Comparación de los Importes Presupuestados y Realizados</t>
  </si>
  <si>
    <t>Durante el año terminado al 31 de diciembre de 2023</t>
  </si>
  <si>
    <t>Presupuesto Sobre la Base de Efectivo</t>
  </si>
  <si>
    <t>Clasificación de Ingresos y Gastos por Objeto</t>
  </si>
  <si>
    <t>INSTITUTO DEL TABACO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</si>
</sst>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Arial"/>
      <family val="2"/>
    </font>
    <font>
      <b/>
      <sz val="14"/>
      <color rgb="FF000000"/>
      <name val="Times New Roman"/>
      <family val="1"/>
    </font>
    <font>
      <b/>
      <sz val="14"/>
      <color rgb="FF000000"/>
      <name val="Times New Roman1"/>
    </font>
    <font>
      <sz val="14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Border="1"/>
    <xf numFmtId="0" fontId="0" fillId="0" borderId="7" xfId="0" applyBorder="1"/>
    <xf numFmtId="0" fontId="7" fillId="0" borderId="8" xfId="0" applyFont="1" applyBorder="1"/>
    <xf numFmtId="0" fontId="0" fillId="0" borderId="8" xfId="0" applyBorder="1"/>
    <xf numFmtId="0" fontId="7" fillId="0" borderId="7" xfId="0" applyFont="1" applyBorder="1"/>
    <xf numFmtId="0" fontId="7" fillId="0" borderId="9" xfId="0" applyFont="1" applyBorder="1"/>
    <xf numFmtId="0" fontId="7" fillId="0" borderId="1" xfId="0" applyFont="1" applyBorder="1"/>
    <xf numFmtId="0" fontId="7" fillId="0" borderId="0" xfId="0" applyFont="1"/>
    <xf numFmtId="0" fontId="7" fillId="0" borderId="10" xfId="0" applyFont="1" applyBorder="1"/>
    <xf numFmtId="0" fontId="8" fillId="0" borderId="0" xfId="0" applyFont="1"/>
    <xf numFmtId="4" fontId="7" fillId="0" borderId="10" xfId="0" applyNumberFormat="1" applyFont="1" applyBorder="1"/>
    <xf numFmtId="4" fontId="7" fillId="0" borderId="0" xfId="0" applyNumberFormat="1" applyFont="1"/>
    <xf numFmtId="9" fontId="9" fillId="0" borderId="5" xfId="0" applyNumberFormat="1" applyFont="1" applyBorder="1" applyAlignment="1">
      <alignment horizontal="right"/>
    </xf>
    <xf numFmtId="0" fontId="10" fillId="0" borderId="5" xfId="0" applyFont="1" applyBorder="1"/>
    <xf numFmtId="4" fontId="0" fillId="0" borderId="4" xfId="0" applyNumberFormat="1" applyBorder="1"/>
    <xf numFmtId="9" fontId="11" fillId="0" borderId="0" xfId="0" applyNumberFormat="1" applyFont="1" applyAlignment="1">
      <alignment horizontal="right"/>
    </xf>
    <xf numFmtId="4" fontId="0" fillId="0" borderId="10" xfId="0" applyNumberFormat="1" applyBorder="1"/>
    <xf numFmtId="9" fontId="11" fillId="0" borderId="4" xfId="0" applyNumberFormat="1" applyFont="1" applyBorder="1" applyAlignment="1">
      <alignment horizontal="right"/>
    </xf>
    <xf numFmtId="0" fontId="0" fillId="0" borderId="11" xfId="0" applyBorder="1"/>
    <xf numFmtId="9" fontId="9" fillId="0" borderId="0" xfId="0" applyNumberFormat="1" applyFont="1" applyAlignment="1">
      <alignment horizontal="right"/>
    </xf>
    <xf numFmtId="4" fontId="0" fillId="0" borderId="0" xfId="0" applyNumberFormat="1"/>
    <xf numFmtId="0" fontId="11" fillId="0" borderId="4" xfId="0" applyFont="1" applyBorder="1" applyAlignment="1">
      <alignment horizontal="center"/>
    </xf>
    <xf numFmtId="0" fontId="11" fillId="0" borderId="5" xfId="0" applyFont="1" applyBorder="1"/>
    <xf numFmtId="0" fontId="11" fillId="0" borderId="10" xfId="0" applyFont="1" applyBorder="1" applyAlignment="1">
      <alignment horizontal="center"/>
    </xf>
    <xf numFmtId="0" fontId="11" fillId="0" borderId="0" xfId="0" applyFont="1"/>
    <xf numFmtId="9" fontId="11" fillId="0" borderId="5" xfId="0" applyNumberFormat="1" applyFont="1" applyBorder="1" applyAlignment="1">
      <alignment horizontal="right"/>
    </xf>
    <xf numFmtId="43" fontId="1" fillId="0" borderId="0" xfId="1"/>
    <xf numFmtId="0" fontId="9" fillId="0" borderId="5" xfId="0" applyFont="1" applyBorder="1"/>
    <xf numFmtId="43" fontId="1" fillId="0" borderId="4" xfId="1" applyBorder="1"/>
    <xf numFmtId="0" fontId="9" fillId="0" borderId="0" xfId="0" applyFont="1"/>
    <xf numFmtId="0" fontId="0" fillId="0" borderId="10" xfId="0" applyBorder="1"/>
    <xf numFmtId="0" fontId="9" fillId="0" borderId="8" xfId="0" applyFont="1" applyBorder="1"/>
    <xf numFmtId="4" fontId="7" fillId="0" borderId="7" xfId="0" applyNumberFormat="1" applyFont="1" applyBorder="1"/>
    <xf numFmtId="0" fontId="4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F4AD9-05F3-4055-9489-943202F4B212}">
  <dimension ref="A1:K32"/>
  <sheetViews>
    <sheetView tabSelected="1" topLeftCell="A11" workbookViewId="0">
      <selection activeCell="D41" sqref="D41"/>
    </sheetView>
  </sheetViews>
  <sheetFormatPr baseColWidth="10" defaultRowHeight="15"/>
  <cols>
    <col min="1" max="1" width="6.140625" customWidth="1"/>
    <col min="2" max="2" width="12.140625" customWidth="1"/>
    <col min="3" max="3" width="16.7109375" customWidth="1"/>
    <col min="4" max="4" width="17.28515625" customWidth="1"/>
    <col min="5" max="5" width="5.28515625" customWidth="1"/>
    <col min="6" max="6" width="15.140625" customWidth="1"/>
    <col min="7" max="7" width="9.42578125" customWidth="1"/>
    <col min="8" max="8" width="18.140625" customWidth="1"/>
    <col min="9" max="9" width="15.28515625" customWidth="1"/>
    <col min="10" max="10" width="17.28515625" customWidth="1"/>
    <col min="11" max="1023" width="12.140625" customWidth="1"/>
    <col min="1024" max="1024" width="12.5703125" customWidth="1"/>
  </cols>
  <sheetData>
    <row r="1" spans="1:11" ht="15.75">
      <c r="A1" s="1"/>
      <c r="B1" s="1"/>
      <c r="C1" s="2"/>
      <c r="D1" s="1"/>
      <c r="E1" s="1"/>
      <c r="F1" s="1"/>
      <c r="G1" s="1"/>
      <c r="H1" s="1"/>
      <c r="I1" s="1"/>
      <c r="J1" s="1"/>
      <c r="K1" s="1"/>
    </row>
    <row r="2" spans="1:11" ht="18.75">
      <c r="A2" s="48" t="s">
        <v>27</v>
      </c>
      <c r="B2" s="48"/>
      <c r="C2" s="48"/>
      <c r="D2" s="48"/>
      <c r="E2" s="48"/>
      <c r="F2" s="48"/>
      <c r="G2" s="48"/>
      <c r="H2" s="48"/>
      <c r="I2" s="45"/>
      <c r="J2" s="45"/>
      <c r="K2" s="3"/>
    </row>
    <row r="3" spans="1:11" ht="18.75">
      <c r="A3" s="48" t="s">
        <v>23</v>
      </c>
      <c r="B3" s="48"/>
      <c r="C3" s="48"/>
      <c r="D3" s="48"/>
      <c r="E3" s="48"/>
      <c r="F3" s="48"/>
      <c r="G3" s="48"/>
      <c r="H3" s="48"/>
      <c r="I3" s="45"/>
      <c r="J3" s="45"/>
      <c r="K3" s="45"/>
    </row>
    <row r="4" spans="1:11" ht="18.75">
      <c r="A4" s="48" t="s">
        <v>24</v>
      </c>
      <c r="B4" s="48"/>
      <c r="C4" s="48"/>
      <c r="D4" s="48"/>
      <c r="E4" s="48"/>
      <c r="F4" s="48"/>
      <c r="G4" s="48"/>
      <c r="H4" s="48"/>
      <c r="I4" s="45"/>
      <c r="J4" s="45"/>
      <c r="K4" s="45"/>
    </row>
    <row r="5" spans="1:11" ht="18.75">
      <c r="A5" s="48" t="s">
        <v>25</v>
      </c>
      <c r="B5" s="48"/>
      <c r="C5" s="48"/>
      <c r="D5" s="48"/>
      <c r="E5" s="48"/>
      <c r="F5" s="48"/>
      <c r="G5" s="48"/>
      <c r="H5" s="48"/>
      <c r="I5" s="45"/>
      <c r="J5" s="45"/>
      <c r="K5" s="45"/>
    </row>
    <row r="6" spans="1:11" ht="18.75">
      <c r="A6" s="47" t="s">
        <v>26</v>
      </c>
      <c r="B6" s="47"/>
      <c r="C6" s="47"/>
      <c r="D6" s="47"/>
      <c r="E6" s="47"/>
      <c r="F6" s="47"/>
      <c r="G6" s="47"/>
      <c r="H6" s="47"/>
      <c r="I6" s="4"/>
      <c r="J6" s="4"/>
      <c r="K6" s="4"/>
    </row>
    <row r="8" spans="1:11">
      <c r="A8" s="5"/>
      <c r="B8" s="6"/>
      <c r="C8" s="6"/>
      <c r="D8" s="5"/>
      <c r="E8" s="5"/>
      <c r="F8" s="6"/>
      <c r="G8" s="5"/>
      <c r="H8" s="7"/>
    </row>
    <row r="9" spans="1:11">
      <c r="A9" s="8"/>
      <c r="B9" s="9"/>
      <c r="C9" s="9"/>
      <c r="D9" s="10" t="s">
        <v>0</v>
      </c>
      <c r="E9" s="10"/>
      <c r="F9" s="11" t="s">
        <v>0</v>
      </c>
      <c r="G9" s="10" t="s">
        <v>1</v>
      </c>
      <c r="H9" s="12"/>
    </row>
    <row r="10" spans="1:11">
      <c r="A10" s="13"/>
      <c r="B10" s="14" t="s">
        <v>2</v>
      </c>
      <c r="C10" s="15"/>
      <c r="D10" s="16" t="s">
        <v>3</v>
      </c>
      <c r="E10" s="16"/>
      <c r="F10" s="14" t="s">
        <v>4</v>
      </c>
      <c r="G10" s="16" t="s">
        <v>5</v>
      </c>
      <c r="H10" s="17" t="s">
        <v>6</v>
      </c>
    </row>
    <row r="11" spans="1:11">
      <c r="A11" s="5"/>
      <c r="D11" s="18" t="s">
        <v>7</v>
      </c>
      <c r="E11" s="19"/>
      <c r="F11" s="18" t="s">
        <v>8</v>
      </c>
      <c r="G11" s="18" t="s">
        <v>9</v>
      </c>
      <c r="H11" s="18" t="s">
        <v>10</v>
      </c>
    </row>
    <row r="12" spans="1:11">
      <c r="A12" s="8"/>
      <c r="B12" s="9"/>
      <c r="C12" s="9"/>
      <c r="D12" s="10"/>
      <c r="E12" s="11"/>
      <c r="F12" s="10"/>
      <c r="G12" s="10"/>
      <c r="H12" s="10"/>
    </row>
    <row r="13" spans="1:11" ht="19.5" customHeight="1">
      <c r="A13" s="20">
        <v>1</v>
      </c>
      <c r="B13" s="21" t="s">
        <v>11</v>
      </c>
      <c r="C13" s="19"/>
      <c r="D13" s="22">
        <f>SUM(D14:D15)</f>
        <v>412671935</v>
      </c>
      <c r="E13" s="23"/>
      <c r="F13" s="22">
        <f>SUM(F14:F15)</f>
        <v>346062132</v>
      </c>
      <c r="G13" s="24">
        <f>+F13/D13</f>
        <v>0.83858896777169978</v>
      </c>
      <c r="H13" s="22">
        <f>+D13-F13</f>
        <v>66609803</v>
      </c>
    </row>
    <row r="14" spans="1:11">
      <c r="A14" s="8">
        <v>1.4</v>
      </c>
      <c r="B14" s="25" t="s">
        <v>12</v>
      </c>
      <c r="C14" s="9"/>
      <c r="D14" s="26">
        <f>340967950+60903985</f>
        <v>401871935</v>
      </c>
      <c r="E14" s="9"/>
      <c r="F14" s="26">
        <v>340967950</v>
      </c>
      <c r="G14" s="27">
        <f>+F14/D14</f>
        <v>0.84844927028805828</v>
      </c>
      <c r="H14" s="26">
        <f>+D14-F14</f>
        <v>60903985</v>
      </c>
    </row>
    <row r="15" spans="1:11" ht="14.25" customHeight="1">
      <c r="A15" s="8">
        <v>1.5</v>
      </c>
      <c r="B15" t="s">
        <v>13</v>
      </c>
      <c r="D15" s="28">
        <v>10800000</v>
      </c>
      <c r="F15" s="28">
        <v>5094182</v>
      </c>
      <c r="G15" s="29">
        <f>+F15/D15</f>
        <v>0.47168351851851853</v>
      </c>
      <c r="H15" s="28">
        <f>+D15-F15</f>
        <v>5705818</v>
      </c>
    </row>
    <row r="16" spans="1:11" ht="11.25" customHeight="1">
      <c r="A16" s="8"/>
      <c r="B16" s="30"/>
      <c r="C16" s="9"/>
      <c r="D16" s="8"/>
      <c r="E16" s="9"/>
      <c r="F16" s="8"/>
      <c r="G16" s="31"/>
      <c r="H16" s="8"/>
    </row>
    <row r="17" spans="1:11">
      <c r="A17" s="20">
        <v>2</v>
      </c>
      <c r="B17" s="19" t="s">
        <v>14</v>
      </c>
      <c r="C17" s="19"/>
      <c r="D17" s="22">
        <f>SUM(D18:D23)</f>
        <v>412671935</v>
      </c>
      <c r="E17" s="23"/>
      <c r="F17" s="22">
        <f>SUM(F18:F23)</f>
        <v>338785029</v>
      </c>
      <c r="G17" s="24">
        <v>0.92</v>
      </c>
      <c r="H17" s="22">
        <f t="shared" ref="H17:H23" si="0">+D17-F17</f>
        <v>73886906</v>
      </c>
      <c r="J17" s="32"/>
    </row>
    <row r="18" spans="1:11">
      <c r="A18" s="33">
        <v>2.1</v>
      </c>
      <c r="B18" s="34" t="s">
        <v>15</v>
      </c>
      <c r="C18" s="9"/>
      <c r="D18" s="26">
        <f>252284672+22766159</f>
        <v>275050831</v>
      </c>
      <c r="E18" s="9"/>
      <c r="F18" s="26">
        <f>247099133+16095534</f>
        <v>263194667</v>
      </c>
      <c r="G18" s="27">
        <f t="shared" ref="G18:G23" si="1">+F18/D18</f>
        <v>0.95689464395764723</v>
      </c>
      <c r="H18" s="26">
        <f t="shared" si="0"/>
        <v>11856164</v>
      </c>
    </row>
    <row r="19" spans="1:11">
      <c r="A19" s="35">
        <v>2.2000000000000002</v>
      </c>
      <c r="B19" s="36" t="s">
        <v>16</v>
      </c>
      <c r="D19" s="28">
        <f>25120604+6068841+150000</f>
        <v>31339445</v>
      </c>
      <c r="F19" s="28">
        <f>20032107+24000+2455781</f>
        <v>22511888</v>
      </c>
      <c r="G19" s="37">
        <f t="shared" si="1"/>
        <v>0.71832439917171476</v>
      </c>
      <c r="H19" s="28">
        <f t="shared" si="0"/>
        <v>8827557</v>
      </c>
      <c r="J19" s="32"/>
    </row>
    <row r="20" spans="1:11">
      <c r="A20" s="33">
        <v>2.2999999999999998</v>
      </c>
      <c r="B20" s="34" t="s">
        <v>17</v>
      </c>
      <c r="C20" s="9"/>
      <c r="D20" s="26">
        <f>52146455+10650000+6171757</f>
        <v>68968212</v>
      </c>
      <c r="E20" s="9"/>
      <c r="F20" s="26">
        <f>35634396+692053+2649685</f>
        <v>38976134</v>
      </c>
      <c r="G20" s="37">
        <f t="shared" si="1"/>
        <v>0.56513186103766178</v>
      </c>
      <c r="H20" s="26">
        <f t="shared" si="0"/>
        <v>29992078</v>
      </c>
      <c r="J20" s="32"/>
    </row>
    <row r="21" spans="1:11">
      <c r="A21" s="35">
        <v>2.4</v>
      </c>
      <c r="B21" s="36" t="s">
        <v>18</v>
      </c>
      <c r="D21" s="28">
        <v>3000000</v>
      </c>
      <c r="F21" s="28">
        <v>2050035</v>
      </c>
      <c r="G21" s="27">
        <f t="shared" si="1"/>
        <v>0.68334499999999998</v>
      </c>
      <c r="H21" s="28">
        <f t="shared" si="0"/>
        <v>949965</v>
      </c>
      <c r="J21" s="32"/>
    </row>
    <row r="22" spans="1:11">
      <c r="A22" s="33">
        <v>2.6</v>
      </c>
      <c r="B22" s="34" t="s">
        <v>19</v>
      </c>
      <c r="C22" s="9"/>
      <c r="D22" s="26">
        <f>3416220+25897227</f>
        <v>29313447</v>
      </c>
      <c r="E22" s="9"/>
      <c r="F22" s="26">
        <v>11010269</v>
      </c>
      <c r="G22" s="37">
        <f t="shared" si="1"/>
        <v>0.37560471820321917</v>
      </c>
      <c r="H22" s="26">
        <f t="shared" si="0"/>
        <v>18303178</v>
      </c>
      <c r="I22" s="38"/>
      <c r="J22" s="32"/>
      <c r="K22" s="32"/>
    </row>
    <row r="23" spans="1:11">
      <c r="A23" s="33">
        <v>2.7</v>
      </c>
      <c r="B23" s="39" t="s">
        <v>20</v>
      </c>
      <c r="C23" s="9"/>
      <c r="D23" s="26">
        <v>5000000</v>
      </c>
      <c r="E23" s="9"/>
      <c r="F23" s="26">
        <v>1042036</v>
      </c>
      <c r="G23" s="24">
        <f t="shared" si="1"/>
        <v>0.20840719999999999</v>
      </c>
      <c r="H23" s="40">
        <f t="shared" si="0"/>
        <v>3957964</v>
      </c>
    </row>
    <row r="24" spans="1:11">
      <c r="A24" s="35"/>
      <c r="B24" s="41"/>
      <c r="D24" s="28"/>
      <c r="F24" s="42"/>
      <c r="G24" s="42"/>
      <c r="H24" s="42"/>
    </row>
    <row r="25" spans="1:11">
      <c r="A25" s="8"/>
      <c r="B25" s="39"/>
      <c r="C25" s="9"/>
      <c r="D25" s="26"/>
      <c r="E25" s="9"/>
      <c r="F25" s="26"/>
      <c r="G25" s="8"/>
      <c r="H25" s="8"/>
      <c r="J25" s="32"/>
    </row>
    <row r="26" spans="1:11">
      <c r="A26" s="8"/>
      <c r="B26" s="9"/>
      <c r="C26" s="9"/>
      <c r="D26" s="8"/>
      <c r="E26" s="9"/>
      <c r="F26" s="8"/>
      <c r="G26" s="8"/>
      <c r="H26" s="8"/>
      <c r="J26" s="32"/>
    </row>
    <row r="27" spans="1:11">
      <c r="A27" s="13"/>
      <c r="B27" s="43" t="s">
        <v>21</v>
      </c>
      <c r="C27" s="15"/>
      <c r="D27" s="44">
        <f>+D13-D17</f>
        <v>0</v>
      </c>
      <c r="E27" s="14"/>
      <c r="F27" s="44">
        <f>+F13-F17</f>
        <v>7277103</v>
      </c>
      <c r="G27" s="13"/>
      <c r="H27" s="13"/>
    </row>
    <row r="30" spans="1:11">
      <c r="A30" s="19"/>
      <c r="B30" s="36"/>
      <c r="C30" s="36"/>
      <c r="D30" s="41"/>
      <c r="E30" s="41"/>
      <c r="F30" s="41"/>
      <c r="G30" s="41"/>
    </row>
    <row r="31" spans="1:11">
      <c r="A31" s="19"/>
      <c r="B31" s="36"/>
      <c r="C31" s="36"/>
      <c r="D31" s="41"/>
      <c r="E31" s="41"/>
      <c r="F31" s="41"/>
      <c r="G31" s="41"/>
    </row>
    <row r="32" spans="1:11">
      <c r="A32" s="46" t="s">
        <v>22</v>
      </c>
      <c r="B32" s="46"/>
      <c r="C32" s="46"/>
      <c r="D32" s="46"/>
      <c r="E32" s="46"/>
      <c r="F32" s="46"/>
    </row>
  </sheetData>
  <mergeCells count="6">
    <mergeCell ref="A32:F32"/>
    <mergeCell ref="A6:H6"/>
    <mergeCell ref="A5:H5"/>
    <mergeCell ref="A4:H4"/>
    <mergeCell ref="A3:H3"/>
    <mergeCell ref="A2:H2"/>
  </mergeCells>
  <pageMargins left="0.31496062992125984" right="0.31496062992125984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Fermin</dc:creator>
  <cp:lastModifiedBy>Karina Mercado</cp:lastModifiedBy>
  <cp:lastPrinted>2024-01-22T19:05:53Z</cp:lastPrinted>
  <dcterms:created xsi:type="dcterms:W3CDTF">2024-01-12T17:13:00Z</dcterms:created>
  <dcterms:modified xsi:type="dcterms:W3CDTF">2024-01-22T19:06:04Z</dcterms:modified>
</cp:coreProperties>
</file>